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VON - Soupis prací - Vedl..." sheetId="2" r:id="rId2"/>
    <sheet name="Pokyny pro vyplně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'VON - Soupis prací - Vedl...'!$C$89:$K$103</definedName>
    <definedName name="_xlnm.Print_Area" localSheetId="1">'VON - Soupis prací - Vedl...'!$C$4:$J$41,'VON - Soupis prací - Vedl...'!$C$47:$J$69,'VON - Soupis prací - Vedl...'!$C$75:$K$103</definedName>
    <definedName name="_xlnm.Print_Titles" localSheetId="1">'VON - Soupis prací - Vedl...'!$89:$89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9"/>
  <c r="J38"/>
  <c i="1" r="AY56"/>
  <c i="2" r="J37"/>
  <c i="1" r="AX56"/>
  <c i="2" r="BI103"/>
  <c r="BH103"/>
  <c r="BG103"/>
  <c r="BF103"/>
  <c r="T103"/>
  <c r="R103"/>
  <c r="P103"/>
  <c r="BK103"/>
  <c r="J103"/>
  <c r="BE103"/>
  <c r="BI102"/>
  <c r="BH102"/>
  <c r="BG102"/>
  <c r="BF102"/>
  <c r="T102"/>
  <c r="T101"/>
  <c r="R102"/>
  <c r="R101"/>
  <c r="P102"/>
  <c r="P101"/>
  <c r="BK102"/>
  <c r="BK101"/>
  <c r="J101"/>
  <c r="J102"/>
  <c r="BE102"/>
  <c r="J68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T97"/>
  <c r="R98"/>
  <c r="R97"/>
  <c r="P98"/>
  <c r="P97"/>
  <c r="BK98"/>
  <c r="BK97"/>
  <c r="J97"/>
  <c r="J98"/>
  <c r="BE98"/>
  <c r="J67"/>
  <c r="BI96"/>
  <c r="BH96"/>
  <c r="BG96"/>
  <c r="BF96"/>
  <c r="T96"/>
  <c r="R96"/>
  <c r="P96"/>
  <c r="BK96"/>
  <c r="J96"/>
  <c r="BE96"/>
  <c r="BI95"/>
  <c r="BH95"/>
  <c r="BG95"/>
  <c r="BF95"/>
  <c r="T95"/>
  <c r="T94"/>
  <c r="R95"/>
  <c r="R94"/>
  <c r="P95"/>
  <c r="P94"/>
  <c r="BK95"/>
  <c r="BK94"/>
  <c r="J94"/>
  <c r="J95"/>
  <c r="BE95"/>
  <c r="J66"/>
  <c r="BI93"/>
  <c r="F39"/>
  <c i="1" r="BD56"/>
  <c i="2" r="BH93"/>
  <c r="F38"/>
  <c i="1" r="BC56"/>
  <c i="2" r="BG93"/>
  <c r="F37"/>
  <c i="1" r="BB56"/>
  <c i="2" r="BF93"/>
  <c r="J36"/>
  <c i="1" r="AW56"/>
  <c i="2" r="F36"/>
  <c i="1" r="BA56"/>
  <c i="2" r="T93"/>
  <c r="T92"/>
  <c r="T91"/>
  <c r="T90"/>
  <c r="R93"/>
  <c r="R92"/>
  <c r="R91"/>
  <c r="R90"/>
  <c r="P93"/>
  <c r="P92"/>
  <c r="P91"/>
  <c r="P90"/>
  <c i="1" r="AU56"/>
  <c i="2" r="BK93"/>
  <c r="BK92"/>
  <c r="J92"/>
  <c r="BK91"/>
  <c r="J91"/>
  <c r="BK90"/>
  <c r="J90"/>
  <c r="J63"/>
  <c r="J32"/>
  <c i="1" r="AG56"/>
  <c i="2" r="J93"/>
  <c r="BE93"/>
  <c r="J35"/>
  <c i="1" r="AV56"/>
  <c i="2" r="F35"/>
  <c i="1" r="AZ56"/>
  <c i="2" r="J65"/>
  <c r="J64"/>
  <c r="J87"/>
  <c r="J86"/>
  <c r="F86"/>
  <c r="F84"/>
  <c r="E82"/>
  <c r="J59"/>
  <c r="J58"/>
  <c r="F58"/>
  <c r="F56"/>
  <c r="E54"/>
  <c r="J41"/>
  <c r="J20"/>
  <c r="E20"/>
  <c r="F87"/>
  <c r="F59"/>
  <c r="J19"/>
  <c r="J14"/>
  <c r="J84"/>
  <c r="J56"/>
  <c r="E7"/>
  <c r="E78"/>
  <c r="E50"/>
  <c i="1"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<sst xmlns="http://schemas.openxmlformats.org/spreadsheetml/2006/main">
  <si>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</si>
  <si>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</si>
  <si>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</si>
  <si>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</si>
  <si>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</si>
  <si>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{68d27e9d-8041-46ea-952c-f1af3c2e4507}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</si>
  <si>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</si>
  <si>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</si>
  <si>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</si>
  <si>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</si>
  <si>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</si>
  <si>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</si>
  <si>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</si>
  <si>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</si>
  <si>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S-19011V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</si>
  <si>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</si>
  <si>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</si>
  <si>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R5 – Areálové VON</t>
  </si>
  <si>
    <t>KSO:</t>
  </si>
  <si>
    <t/>
  </si>
  <si>
    <t>CC-CZ:</t>
  </si>
  <si>
    <t>Místo:</t>
  </si>
  <si>
    <t>k.ú Moravská Ostrava</t>
  </si>
  <si>
    <t>Datum:</t>
  </si>
  <si>
    <t>30. 5. 2019</t>
  </si>
  <si>
    <t>Zadavatel:</t>
  </si>
  <si>
    <t>IČ:</t>
  </si>
  <si>
    <t>Ostravská Univerzita</t>
  </si>
  <si>
    <t>DIČ:</t>
  </si>
  <si>
    <t>Uchazeč:</t>
  </si>
  <si>
    <t>Vyplň údaj</t>
  </si>
  <si>
    <t>Projektant:</t>
  </si>
  <si>
    <t>Ateliér Ostrava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</si>
  <si>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</si>
  <si>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</si>
  <si>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</si>
  <si>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</si>
  <si>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</si>
  <si>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</si>
  <si>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</si>
  <si>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</si>
  <si>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</si>
  <si>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</si>
  <si>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</si>
  <si>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</si>
  <si>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</si>
  <si>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</si>
  <si>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</si>
  <si>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</si>
  <si>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</si>
  <si>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</si>
  <si>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</si>
  <si>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</si>
  <si>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</si>
  <si>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</si>
  <si>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</si>
  <si>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</si>
  <si>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</si>
  <si>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</si>
  <si>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</si>
  <si>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</si>
  <si>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</si>
  <si>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</si>
  <si>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</si>
  <si>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</si>
  <si>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</si>
  <si>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</si>
  <si>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</si>
  <si>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</si>
  <si>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</si>
  <si>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</si>
  <si>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</si>
  <si>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</si>
  <si>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</si>
  <si>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</si>
  <si>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VON</t>
  </si>
  <si>
    <t>Vedlejší a ostatní náklady</t>
  </si>
  <si>
    <t>STA</t>
  </si>
  <si>
    <t>1</t>
  </si>
  <si>
    <t>{253ef58d-dcfe-4aaf-acb9-99568bb05946}</t>
  </si>
  <si>
    <t>2</t>
  </si>
  <si>
    <t>/</t>
  </si>
  <si>
    <t xml:space="preserve">Soupis prací - Vedlejší a ostatní náklady </t>
  </si>
  <si>
    <t>Soupis</t>
  </si>
  <si>
    <t>{fe985f3c-4138-4dd5-a894-43b1dab8893e}</t>
  </si>
  <si>
    <t>KRYCÍ LIST SOUPISU PRACÍ</t>
  </si>
  <si>
    <t>Objekt:</t>
  </si>
  <si>
    <t>VON - Vedlejší a ostatní náklady</t>
  </si>
  <si>
    <t>Soupis:</t>
  </si>
  <si>
    <t xml:space="preserve">VON - Soupis prací - Vedlejší a ostatní náklady 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</si>
  <si>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</si>
  <si>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</si>
  <si>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</si>
  <si>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</si>
  <si>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</si>
  <si>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</si>
  <si>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</si>
  <si>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</si>
  <si>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</si>
  <si>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</si>
  <si>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</si>
  <si>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</si>
  <si>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</si>
  <si>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</si>
  <si>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</si>
  <si>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</si>
  <si>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</si>
  <si>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</si>
  <si>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</si>
  <si>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</si>
  <si>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</si>
  <si>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</si>
  <si>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</si>
  <si>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</si>
  <si>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</si>
  <si>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</si>
  <si>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</si>
  <si>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</si>
  <si>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</si>
  <si>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012103000-</t>
  </si>
  <si>
    <t>Geodetické práce před výstavbou_x000d_
-vytýčení obvodu staveniště
 _x000d_
-náklady na vytýčení stávajících inženýrských sítí</t>
  </si>
  <si>
    <t>kpl</t>
  </si>
  <si>
    <t>1024</t>
  </si>
  <si>
    <t>1994151630</t>
  </si>
  <si>
    <t>VRN2</t>
  </si>
  <si>
    <t>Příprava staveniště</t>
  </si>
  <si>
    <t>020001000-</t>
  </si>
  <si>
    <t xml:space="preserve">Příprava staveniště_x000d_
-Zřízení trvalé, dočasné deponie a mezideponie_x000d_
-zřízení bezpečného příjezdů a přístupů na staveniště_x000d_
-uspořádání a bezpečnost staveniště z hlediska ochrany veřejných zájmů_x000d_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stavby)_x000d_
-projednání dočasného napojení na veřejnou komunikaci včetně nákladů na vybudování a zrušení napojení
-příprava pro montáže věžových jeřábů vně, nebo případně uvnitř objektů (vlastní montáž, demontáž a pronájem je součásti přesunů hmot)"_x000d_
</t>
  </si>
  <si>
    <t>-955627258</t>
  </si>
  <si>
    <t>3</t>
  </si>
  <si>
    <t>021103000-</t>
  </si>
  <si>
    <t xml:space="preserve">Zabezpečení přírodních hodnot na místě_x000d_
-náklady zhotovitele s ochranou všech dotčených, jinde nespecifikovaných dřevin, stromů, porostů a vegetačních ploch při provádění stavebních prací dle ČSN83 9061 - po celou dobu výstavby
 vč. uvedení dotčených ploch do bezvadného stavu_x000d_
</t>
  </si>
  <si>
    <t>1214133680</t>
  </si>
  <si>
    <t>VRN3</t>
  </si>
  <si>
    <t>Zařízení staveniště</t>
  </si>
  <si>
    <t>4</t>
  </si>
  <si>
    <t>030001000-</t>
  </si>
  <si>
    <t xml:space="preserve">Zařízení staveniště_x000d_
-kancelářské/skladovací/sociální objekty, oplocení stavby, ostraha staveniště, zajištění staveništních přípojek dle potřeb stavby, kompletní vnitrostaveništní rozvody všech potřebných energií + úhrada spotřebovaných energií , zajištění podružných měření spotřeby_x000d_, náklady na úklid v prostoru staveniště a příjezdových komunikací ke staveništi atd.
_x000d_
Upřesnění _ min objem a rozsah ZS :_x000d_
-montážní plochy_x000d_ dle potřeb stavby
-staveništní buňky- dle potřeb stavby + jedna buňka pro zástupce investora a buňky pro shromáždění většího počtu osob v době konání KD_x000d_
-mobilní WC-dle potřeb stavby_x000d_
-skládky materiálů, mezidepinie, odpadové hospodářství-dle potřeb stavby_x000d_
-plocha depa mechanizace-dle potřeb stavby_x000d_
-mobilní neprůhledné oplocení v 1800 mm včetně vjezdové brány _ 825 mb_x000d_
</t>
  </si>
  <si>
    <t>-1082054469</t>
  </si>
  <si>
    <t>035103001-</t>
  </si>
  <si>
    <t xml:space="preserve">Pronájem ploch_x000d_
(plochy potřebné pro zařízení staveniště, které nejsou v majetku objednatele, dočasné zábory, omezení provozu veřejných komunikací při návozu větších konstrukčních prvků atd.)_x000d_
</t>
  </si>
  <si>
    <t>-333239299</t>
  </si>
  <si>
    <t>6</t>
  </si>
  <si>
    <t>039002000-</t>
  </si>
  <si>
    <t xml:space="preserve">Zrušení zařízení staveniště_x000d_
-náklady zhotovitele spojené s kompletní likvidací zařízení staveniště vč. uvedení všech dotčených ploch do bezvadného stavu_x000d_
</t>
  </si>
  <si>
    <t>-2082493511</t>
  </si>
  <si>
    <t>VRN7</t>
  </si>
  <si>
    <t>Provozní vlivy</t>
  </si>
  <si>
    <t>7</t>
  </si>
  <si>
    <t>073002000-</t>
  </si>
  <si>
    <t xml:space="preserve">Ztížený pohyb vozidel v centrech měst_x000d_
Náklady na ztížený pohyb vozidel na staveniště centrem města, včetně zajištění pravidelného úklidu příjezdových komunikací_x000d_
</t>
  </si>
  <si>
    <t>-300466944</t>
  </si>
  <si>
    <t>8</t>
  </si>
  <si>
    <t>079002000-</t>
  </si>
  <si>
    <t xml:space="preserve">Ostatní provozní vlivy_x000d_
-ochrana stávajících inženýrských sítí na staveništi
-zajištění aktualizace vyjádření správců sítí v případě ukončení platnosti jejich vyjádření
-zajištění a zabezpečení stávajících inženýrských sítí a přípojek při provádění výkopových a bouracích prací
-zpětné protokolární předání všech inženýrských sítí jednotlivým správcům vč. uvedení dotčených ploch do bezvadného stavu"_x000d_
</t>
  </si>
  <si>
    <t>2145426484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</si>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</sst>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7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21.43" hidden="1" customWidth="1"/>
    <col min="51" max="51" width="21.43" hidden="1" customWidth="1"/>
    <col min="52" max="52" width="18.57" hidden="1" customWidth="1"/>
    <col min="53" max="53" width="16.43" hidden="1" customWidth="1"/>
    <col min="54" max="54" width="21.43" hidden="1" customWidth="1"/>
    <col min="55" max="55" width="18.57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33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60" customHeight="1">
      <c r="B23" s="18"/>
      <c r="C23" s="19"/>
      <c r="D23" s="19"/>
      <c r="E23" s="33" t="s">
        <v>36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8"/>
    </row>
    <row r="29" s="2" customFormat="1" ht="14.4" customHeight="1">
      <c r="B29" s="42"/>
      <c r="C29" s="43"/>
      <c r="D29" s="29" t="s">
        <v>41</v>
      </c>
      <c r="E29" s="43"/>
      <c r="F29" s="29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2" customFormat="1" ht="14.4" customHeight="1">
      <c r="B30" s="42"/>
      <c r="C30" s="43"/>
      <c r="D30" s="43"/>
      <c r="E30" s="43"/>
      <c r="F30" s="29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2" customFormat="1" ht="14.4" customHeight="1">
      <c r="B31" s="42"/>
      <c r="C31" s="43"/>
      <c r="D31" s="43"/>
      <c r="E31" s="43"/>
      <c r="F31" s="29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2" customFormat="1" ht="14.4" customHeight="1">
      <c r="B32" s="42"/>
      <c r="C32" s="43"/>
      <c r="D32" s="43"/>
      <c r="E32" s="43"/>
      <c r="F32" s="29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2" customFormat="1" ht="14.4" customHeight="1">
      <c r="B33" s="42"/>
      <c r="C33" s="43"/>
      <c r="D33" s="43"/>
      <c r="E33" s="43"/>
      <c r="F33" s="29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</row>
    <row r="35" s="1" customFormat="1" ht="25.92" customHeight="1"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</row>
    <row r="42" s="1" customFormat="1" ht="24.96" customHeight="1">
      <c r="B42" s="35"/>
      <c r="C42" s="20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</row>
    <row r="43" s="1" customFormat="1" ht="6.96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</row>
    <row r="44" s="3" customFormat="1" ht="12" customHeight="1">
      <c r="B44" s="59"/>
      <c r="C44" s="29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S-19011V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</row>
    <row r="45" s="4" customFormat="1" ht="36.96" customHeight="1"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R5 – Areálové VON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</row>
    <row r="47" s="1" customFormat="1" ht="12" customHeight="1"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>k.ú Moravská Ostrava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68" t="str">
        <f>IF(AN8= "","",AN8)</f>
        <v>30. 5. 2019</v>
      </c>
      <c r="AN47" s="68"/>
      <c r="AO47" s="36"/>
      <c r="AP47" s="36"/>
      <c r="AQ47" s="36"/>
      <c r="AR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</row>
    <row r="49" s="1" customFormat="1" ht="15.6" customHeight="1"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>Ostravská Univerzita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69" t="str">
        <f>IF(E17="","",E17)</f>
        <v>Ateliér Ostrava</v>
      </c>
      <c r="AN49" s="60"/>
      <c r="AO49" s="60"/>
      <c r="AP49" s="60"/>
      <c r="AQ49" s="36"/>
      <c r="AR49" s="40"/>
      <c r="AS49" s="70" t="s">
        <v>51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</row>
    <row r="50" s="1" customFormat="1" ht="15.6" customHeight="1"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69" t="str">
        <f>IF(E20="","",E20)</f>
        <v>Ateliér Ostrava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</row>
    <row r="51" s="1" customFormat="1" ht="10.8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</row>
    <row r="52" s="1" customFormat="1" ht="29.28" customHeight="1">
      <c r="B52" s="35"/>
      <c r="C52" s="82" t="s">
        <v>52</v>
      </c>
      <c r="D52" s="83"/>
      <c r="E52" s="83"/>
      <c r="F52" s="83"/>
      <c r="G52" s="83"/>
      <c r="H52" s="84"/>
      <c r="I52" s="85" t="s">
        <v>53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54</v>
      </c>
      <c r="AH52" s="83"/>
      <c r="AI52" s="83"/>
      <c r="AJ52" s="83"/>
      <c r="AK52" s="83"/>
      <c r="AL52" s="83"/>
      <c r="AM52" s="83"/>
      <c r="AN52" s="85" t="s">
        <v>55</v>
      </c>
      <c r="AO52" s="83"/>
      <c r="AP52" s="83"/>
      <c r="AQ52" s="87" t="s">
        <v>56</v>
      </c>
      <c r="AR52" s="40"/>
      <c r="AS52" s="88" t="s">
        <v>57</v>
      </c>
      <c r="AT52" s="89" t="s">
        <v>58</v>
      </c>
      <c r="AU52" s="89" t="s">
        <v>59</v>
      </c>
      <c r="AV52" s="89" t="s">
        <v>60</v>
      </c>
      <c r="AW52" s="89" t="s">
        <v>61</v>
      </c>
      <c r="AX52" s="89" t="s">
        <v>62</v>
      </c>
      <c r="AY52" s="89" t="s">
        <v>63</v>
      </c>
      <c r="AZ52" s="89" t="s">
        <v>64</v>
      </c>
      <c r="BA52" s="89" t="s">
        <v>65</v>
      </c>
      <c r="BB52" s="89" t="s">
        <v>66</v>
      </c>
      <c r="BC52" s="89" t="s">
        <v>67</v>
      </c>
      <c r="BD52" s="90" t="s">
        <v>68</v>
      </c>
    </row>
    <row r="53" s="1" customFormat="1" ht="10.8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</row>
    <row r="54" s="5" customFormat="1" ht="32.4" customHeight="1">
      <c r="B54" s="94"/>
      <c r="C54" s="95" t="s">
        <v>69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ROUND(AS55,2)</f>
        <v>0</v>
      </c>
      <c r="AT54" s="102">
        <f>ROUND(SUM(AV54:AW54),2)</f>
        <v>0</v>
      </c>
      <c r="AU54" s="103">
        <f>ROUND(AU55,5)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ROUND(AZ55,2)</f>
        <v>0</v>
      </c>
      <c r="BA54" s="102">
        <f>ROUND(BA55,2)</f>
        <v>0</v>
      </c>
      <c r="BB54" s="102">
        <f>ROUND(BB55,2)</f>
        <v>0</v>
      </c>
      <c r="BC54" s="102">
        <f>ROUND(BC55,2)</f>
        <v>0</v>
      </c>
      <c r="BD54" s="104">
        <f>ROUND(BD55,2)</f>
        <v>0</v>
      </c>
      <c r="BS54" s="105" t="s">
        <v>70</v>
      </c>
      <c r="BT54" s="105" t="s">
        <v>71</v>
      </c>
      <c r="BU54" s="106" t="s">
        <v>72</v>
      </c>
      <c r="BV54" s="105" t="s">
        <v>73</v>
      </c>
      <c r="BW54" s="105" t="s">
        <v>5</v>
      </c>
      <c r="BX54" s="105" t="s">
        <v>74</v>
      </c>
      <c r="CL54" s="105" t="s">
        <v>19</v>
      </c>
    </row>
    <row r="55" s="6" customFormat="1" ht="14.4" customHeight="1">
      <c r="B55" s="107"/>
      <c r="C55" s="108"/>
      <c r="D55" s="109" t="s">
        <v>75</v>
      </c>
      <c r="E55" s="109"/>
      <c r="F55" s="109"/>
      <c r="G55" s="109"/>
      <c r="H55" s="109"/>
      <c r="I55" s="110"/>
      <c r="J55" s="109" t="s">
        <v>76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ROUND(AG56,2)</f>
        <v>0</v>
      </c>
      <c r="AH55" s="110"/>
      <c r="AI55" s="110"/>
      <c r="AJ55" s="110"/>
      <c r="AK55" s="110"/>
      <c r="AL55" s="110"/>
      <c r="AM55" s="110"/>
      <c r="AN55" s="112">
        <f>SUM(AG55,AT55)</f>
        <v>0</v>
      </c>
      <c r="AO55" s="110"/>
      <c r="AP55" s="110"/>
      <c r="AQ55" s="113" t="s">
        <v>77</v>
      </c>
      <c r="AR55" s="114"/>
      <c r="AS55" s="115">
        <f>ROUND(AS56,2)</f>
        <v>0</v>
      </c>
      <c r="AT55" s="116">
        <f>ROUND(SUM(AV55:AW55),2)</f>
        <v>0</v>
      </c>
      <c r="AU55" s="117">
        <f>ROUND(AU56,5)</f>
        <v>0</v>
      </c>
      <c r="AV55" s="116">
        <f>ROUND(AZ55*L29,2)</f>
        <v>0</v>
      </c>
      <c r="AW55" s="116">
        <f>ROUND(BA55*L30,2)</f>
        <v>0</v>
      </c>
      <c r="AX55" s="116">
        <f>ROUND(BB55*L29,2)</f>
        <v>0</v>
      </c>
      <c r="AY55" s="116">
        <f>ROUND(BC55*L30,2)</f>
        <v>0</v>
      </c>
      <c r="AZ55" s="116">
        <f>ROUND(AZ56,2)</f>
        <v>0</v>
      </c>
      <c r="BA55" s="116">
        <f>ROUND(BA56,2)</f>
        <v>0</v>
      </c>
      <c r="BB55" s="116">
        <f>ROUND(BB56,2)</f>
        <v>0</v>
      </c>
      <c r="BC55" s="116">
        <f>ROUND(BC56,2)</f>
        <v>0</v>
      </c>
      <c r="BD55" s="118">
        <f>ROUND(BD56,2)</f>
        <v>0</v>
      </c>
      <c r="BS55" s="119" t="s">
        <v>70</v>
      </c>
      <c r="BT55" s="119" t="s">
        <v>78</v>
      </c>
      <c r="BU55" s="119" t="s">
        <v>72</v>
      </c>
      <c r="BV55" s="119" t="s">
        <v>73</v>
      </c>
      <c r="BW55" s="119" t="s">
        <v>79</v>
      </c>
      <c r="BX55" s="119" t="s">
        <v>5</v>
      </c>
      <c r="CL55" s="119" t="s">
        <v>19</v>
      </c>
      <c r="CM55" s="119" t="s">
        <v>80</v>
      </c>
    </row>
    <row r="56" s="3" customFormat="1" ht="24" customHeight="1">
      <c r="A56" s="120" t="s">
        <v>81</v>
      </c>
      <c r="B56" s="59"/>
      <c r="C56" s="121"/>
      <c r="D56" s="121"/>
      <c r="E56" s="122" t="s">
        <v>75</v>
      </c>
      <c r="F56" s="122"/>
      <c r="G56" s="122"/>
      <c r="H56" s="122"/>
      <c r="I56" s="122"/>
      <c r="J56" s="121"/>
      <c r="K56" s="122" t="s">
        <v>82</v>
      </c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3">
        <f>'VON - Soupis prací - Vedl...'!J32</f>
        <v>0</v>
      </c>
      <c r="AH56" s="121"/>
      <c r="AI56" s="121"/>
      <c r="AJ56" s="121"/>
      <c r="AK56" s="121"/>
      <c r="AL56" s="121"/>
      <c r="AM56" s="121"/>
      <c r="AN56" s="123">
        <f>SUM(AG56,AT56)</f>
        <v>0</v>
      </c>
      <c r="AO56" s="121"/>
      <c r="AP56" s="121"/>
      <c r="AQ56" s="124" t="s">
        <v>83</v>
      </c>
      <c r="AR56" s="61"/>
      <c r="AS56" s="125">
        <v>0</v>
      </c>
      <c r="AT56" s="126">
        <f>ROUND(SUM(AV56:AW56),2)</f>
        <v>0</v>
      </c>
      <c r="AU56" s="127">
        <f>'VON - Soupis prací - Vedl...'!P90</f>
        <v>0</v>
      </c>
      <c r="AV56" s="126">
        <f>'VON - Soupis prací - Vedl...'!J35</f>
        <v>0</v>
      </c>
      <c r="AW56" s="126">
        <f>'VON - Soupis prací - Vedl...'!J36</f>
        <v>0</v>
      </c>
      <c r="AX56" s="126">
        <f>'VON - Soupis prací - Vedl...'!J37</f>
        <v>0</v>
      </c>
      <c r="AY56" s="126">
        <f>'VON - Soupis prací - Vedl...'!J38</f>
        <v>0</v>
      </c>
      <c r="AZ56" s="126">
        <f>'VON - Soupis prací - Vedl...'!F35</f>
        <v>0</v>
      </c>
      <c r="BA56" s="126">
        <f>'VON - Soupis prací - Vedl...'!F36</f>
        <v>0</v>
      </c>
      <c r="BB56" s="126">
        <f>'VON - Soupis prací - Vedl...'!F37</f>
        <v>0</v>
      </c>
      <c r="BC56" s="126">
        <f>'VON - Soupis prací - Vedl...'!F38</f>
        <v>0</v>
      </c>
      <c r="BD56" s="128">
        <f>'VON - Soupis prací - Vedl...'!F39</f>
        <v>0</v>
      </c>
      <c r="BT56" s="129" t="s">
        <v>80</v>
      </c>
      <c r="BV56" s="129" t="s">
        <v>73</v>
      </c>
      <c r="BW56" s="129" t="s">
        <v>84</v>
      </c>
      <c r="BX56" s="129" t="s">
        <v>79</v>
      </c>
      <c r="CL56" s="129" t="s">
        <v>19</v>
      </c>
    </row>
    <row r="57" s="1" customFormat="1" ht="30" customHeight="1"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40"/>
    </row>
    <row r="58" s="1" customFormat="1" ht="6.96" customHeight="1"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40"/>
    </row>
  </sheetData>
  <sheetProtection sheet="1" formatColumns="0" formatRows="0" objects="1" scenarios="1" spinCount="100000" saltValue="qRwzbVqp9LIlfRFMxLej44XPUwNhfbdk/0ylQb7cOnAcndkeqoH/WlVjv4I0sdOE36q2V5wcJaoMspude5X9kw==" hashValue="rDPA4L1m4cGXKZCHxD1UzptsF1mxv8gKJkvlDOBEqTsA6mdAMkL3pcatdac/FfEdM5jpDadFKt1Mga4BvRdhFg==" algorithmName="SHA-512" password="CC35"/>
  <mergeCells count="4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</mergeCells>
  <hyperlinks>
    <hyperlink ref="A56" location="'VON - Soupis prací - Ved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43.57" customWidth="1"/>
    <col min="7" max="7" width="6" customWidth="1"/>
    <col min="8" max="8" width="9.86" customWidth="1"/>
    <col min="9" max="9" width="17.29" style="130" customWidth="1"/>
    <col min="10" max="10" width="17.29" customWidth="1"/>
    <col min="11" max="11" width="17.29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/>
      <c r="AT2" s="14" t="s">
        <v>84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7"/>
      <c r="AT3" s="14" t="s">
        <v>80</v>
      </c>
    </row>
    <row r="4" ht="24.96" customHeight="1">
      <c r="B4" s="17"/>
      <c r="D4" s="134" t="s">
        <v>85</v>
      </c>
      <c r="L4" s="17"/>
      <c r="M4" s="135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36" t="s">
        <v>16</v>
      </c>
      <c r="L6" s="17"/>
    </row>
    <row r="7" ht="14.4" customHeight="1">
      <c r="B7" s="17"/>
      <c r="E7" s="137" t="str">
        <f>'Rekapitulace stavby'!K6</f>
        <v>R5 – Areálové VON</v>
      </c>
      <c r="F7" s="136"/>
      <c r="G7" s="136"/>
      <c r="H7" s="136"/>
      <c r="L7" s="17"/>
    </row>
    <row r="8" ht="12" customHeight="1">
      <c r="B8" s="17"/>
      <c r="D8" s="136" t="s">
        <v>86</v>
      </c>
      <c r="L8" s="17"/>
    </row>
    <row r="9" s="1" customFormat="1" ht="14.4" customHeight="1">
      <c r="B9" s="40"/>
      <c r="E9" s="137" t="s">
        <v>87</v>
      </c>
      <c r="F9" s="1"/>
      <c r="G9" s="1"/>
      <c r="H9" s="1"/>
      <c r="I9" s="138"/>
      <c r="L9" s="40"/>
    </row>
    <row r="10" s="1" customFormat="1" ht="12" customHeight="1">
      <c r="B10" s="40"/>
      <c r="D10" s="136" t="s">
        <v>88</v>
      </c>
      <c r="I10" s="138"/>
      <c r="L10" s="40"/>
    </row>
    <row r="11" s="1" customFormat="1" ht="36.96" customHeight="1">
      <c r="B11" s="40"/>
      <c r="E11" s="139" t="s">
        <v>89</v>
      </c>
      <c r="F11" s="1"/>
      <c r="G11" s="1"/>
      <c r="H11" s="1"/>
      <c r="I11" s="138"/>
      <c r="L11" s="40"/>
    </row>
    <row r="12" s="1" customFormat="1">
      <c r="B12" s="40"/>
      <c r="I12" s="138"/>
      <c r="L12" s="40"/>
    </row>
    <row r="13" s="1" customFormat="1" ht="12" customHeight="1">
      <c r="B13" s="40"/>
      <c r="D13" s="136" t="s">
        <v>18</v>
      </c>
      <c r="F13" s="129" t="s">
        <v>19</v>
      </c>
      <c r="I13" s="140" t="s">
        <v>20</v>
      </c>
      <c r="J13" s="129" t="s">
        <v>19</v>
      </c>
      <c r="L13" s="40"/>
    </row>
    <row r="14" s="1" customFormat="1" ht="12" customHeight="1">
      <c r="B14" s="40"/>
      <c r="D14" s="136" t="s">
        <v>21</v>
      </c>
      <c r="F14" s="129" t="s">
        <v>22</v>
      </c>
      <c r="I14" s="140" t="s">
        <v>23</v>
      </c>
      <c r="J14" s="141" t="str">
        <f>'Rekapitulace stavby'!AN8</f>
        <v>30. 5. 2019</v>
      </c>
      <c r="L14" s="40"/>
    </row>
    <row r="15" s="1" customFormat="1" ht="10.8" customHeight="1">
      <c r="B15" s="40"/>
      <c r="I15" s="138"/>
      <c r="L15" s="40"/>
    </row>
    <row r="16" s="1" customFormat="1" ht="12" customHeight="1">
      <c r="B16" s="40"/>
      <c r="D16" s="136" t="s">
        <v>25</v>
      </c>
      <c r="I16" s="140" t="s">
        <v>26</v>
      </c>
      <c r="J16" s="129" t="s">
        <v>19</v>
      </c>
      <c r="L16" s="40"/>
    </row>
    <row r="17" s="1" customFormat="1" ht="18" customHeight="1">
      <c r="B17" s="40"/>
      <c r="E17" s="129" t="s">
        <v>27</v>
      </c>
      <c r="I17" s="140" t="s">
        <v>28</v>
      </c>
      <c r="J17" s="129" t="s">
        <v>19</v>
      </c>
      <c r="L17" s="40"/>
    </row>
    <row r="18" s="1" customFormat="1" ht="6.96" customHeight="1">
      <c r="B18" s="40"/>
      <c r="I18" s="138"/>
      <c r="L18" s="40"/>
    </row>
    <row r="19" s="1" customFormat="1" ht="12" customHeight="1">
      <c r="B19" s="40"/>
      <c r="D19" s="136" t="s">
        <v>29</v>
      </c>
      <c r="I19" s="140" t="s">
        <v>26</v>
      </c>
      <c r="J19" s="30" t="str">
        <f>'Rekapitulace stavby'!AN13</f>
        <v>Vyplň údaj</v>
      </c>
      <c r="L19" s="40"/>
    </row>
    <row r="20" s="1" customFormat="1" ht="18" customHeight="1">
      <c r="B20" s="40"/>
      <c r="E20" s="30" t="str">
        <f>'Rekapitulace stavby'!E14</f>
        <v>Vyplň údaj</v>
      </c>
      <c r="F20" s="129"/>
      <c r="G20" s="129"/>
      <c r="H20" s="129"/>
      <c r="I20" s="140" t="s">
        <v>28</v>
      </c>
      <c r="J20" s="30" t="str">
        <f>'Rekapitulace stavby'!AN14</f>
        <v>Vyplň údaj</v>
      </c>
      <c r="L20" s="40"/>
    </row>
    <row r="21" s="1" customFormat="1" ht="6.96" customHeight="1">
      <c r="B21" s="40"/>
      <c r="I21" s="138"/>
      <c r="L21" s="40"/>
    </row>
    <row r="22" s="1" customFormat="1" ht="12" customHeight="1">
      <c r="B22" s="40"/>
      <c r="D22" s="136" t="s">
        <v>31</v>
      </c>
      <c r="I22" s="140" t="s">
        <v>26</v>
      </c>
      <c r="J22" s="129" t="s">
        <v>19</v>
      </c>
      <c r="L22" s="40"/>
    </row>
    <row r="23" s="1" customFormat="1" ht="18" customHeight="1">
      <c r="B23" s="40"/>
      <c r="E23" s="129" t="s">
        <v>32</v>
      </c>
      <c r="I23" s="140" t="s">
        <v>28</v>
      </c>
      <c r="J23" s="129" t="s">
        <v>19</v>
      </c>
      <c r="L23" s="40"/>
    </row>
    <row r="24" s="1" customFormat="1" ht="6.96" customHeight="1">
      <c r="B24" s="40"/>
      <c r="I24" s="138"/>
      <c r="L24" s="40"/>
    </row>
    <row r="25" s="1" customFormat="1" ht="12" customHeight="1">
      <c r="B25" s="40"/>
      <c r="D25" s="136" t="s">
        <v>34</v>
      </c>
      <c r="I25" s="140" t="s">
        <v>26</v>
      </c>
      <c r="J25" s="129" t="s">
        <v>19</v>
      </c>
      <c r="L25" s="40"/>
    </row>
    <row r="26" s="1" customFormat="1" ht="18" customHeight="1">
      <c r="B26" s="40"/>
      <c r="E26" s="129" t="s">
        <v>32</v>
      </c>
      <c r="I26" s="140" t="s">
        <v>28</v>
      </c>
      <c r="J26" s="129" t="s">
        <v>19</v>
      </c>
      <c r="L26" s="40"/>
    </row>
    <row r="27" s="1" customFormat="1" ht="6.96" customHeight="1">
      <c r="B27" s="40"/>
      <c r="I27" s="138"/>
      <c r="L27" s="40"/>
    </row>
    <row r="28" s="1" customFormat="1" ht="12" customHeight="1">
      <c r="B28" s="40"/>
      <c r="D28" s="136" t="s">
        <v>35</v>
      </c>
      <c r="I28" s="138"/>
      <c r="L28" s="40"/>
    </row>
    <row r="29" s="7" customFormat="1" ht="96" customHeight="1">
      <c r="B29" s="142"/>
      <c r="E29" s="143" t="s">
        <v>36</v>
      </c>
      <c r="F29" s="143"/>
      <c r="G29" s="143"/>
      <c r="H29" s="143"/>
      <c r="I29" s="144"/>
      <c r="L29" s="142"/>
    </row>
    <row r="30" s="1" customFormat="1" ht="6.96" customHeight="1">
      <c r="B30" s="40"/>
      <c r="I30" s="138"/>
      <c r="L30" s="40"/>
    </row>
    <row r="31" s="1" customFormat="1" ht="6.96" customHeight="1">
      <c r="B31" s="40"/>
      <c r="D31" s="72"/>
      <c r="E31" s="72"/>
      <c r="F31" s="72"/>
      <c r="G31" s="72"/>
      <c r="H31" s="72"/>
      <c r="I31" s="145"/>
      <c r="J31" s="72"/>
      <c r="K31" s="72"/>
      <c r="L31" s="40"/>
    </row>
    <row r="32" s="1" customFormat="1" ht="25.44" customHeight="1">
      <c r="B32" s="40"/>
      <c r="D32" s="146" t="s">
        <v>37</v>
      </c>
      <c r="I32" s="138"/>
      <c r="J32" s="147">
        <f>ROUND(J90, 2)</f>
        <v>0</v>
      </c>
      <c r="L32" s="40"/>
    </row>
    <row r="33" s="1" customFormat="1" ht="6.96" customHeight="1">
      <c r="B33" s="40"/>
      <c r="D33" s="72"/>
      <c r="E33" s="72"/>
      <c r="F33" s="72"/>
      <c r="G33" s="72"/>
      <c r="H33" s="72"/>
      <c r="I33" s="145"/>
      <c r="J33" s="72"/>
      <c r="K33" s="72"/>
      <c r="L33" s="40"/>
    </row>
    <row r="34" s="1" customFormat="1" ht="14.4" customHeight="1">
      <c r="B34" s="40"/>
      <c r="F34" s="148" t="s">
        <v>39</v>
      </c>
      <c r="I34" s="149" t="s">
        <v>38</v>
      </c>
      <c r="J34" s="148" t="s">
        <v>40</v>
      </c>
      <c r="L34" s="40"/>
    </row>
    <row r="35" s="1" customFormat="1" ht="14.4" customHeight="1">
      <c r="B35" s="40"/>
      <c r="D35" s="150" t="s">
        <v>41</v>
      </c>
      <c r="E35" s="136" t="s">
        <v>42</v>
      </c>
      <c r="F35" s="151">
        <f>ROUND((SUM(BE90:BE103)),  2)</f>
        <v>0</v>
      </c>
      <c r="I35" s="152">
        <v>0.20999999999999999</v>
      </c>
      <c r="J35" s="151">
        <f>ROUND(((SUM(BE90:BE103))*I35),  2)</f>
        <v>0</v>
      </c>
      <c r="L35" s="40"/>
    </row>
    <row r="36" s="1" customFormat="1" ht="14.4" customHeight="1">
      <c r="B36" s="40"/>
      <c r="E36" s="136" t="s">
        <v>43</v>
      </c>
      <c r="F36" s="151">
        <f>ROUND((SUM(BF90:BF103)),  2)</f>
        <v>0</v>
      </c>
      <c r="I36" s="152">
        <v>0.14999999999999999</v>
      </c>
      <c r="J36" s="151">
        <f>ROUND(((SUM(BF90:BF103))*I36),  2)</f>
        <v>0</v>
      </c>
      <c r="L36" s="40"/>
    </row>
    <row r="37" hidden="1" s="1" customFormat="1" ht="14.4" customHeight="1">
      <c r="B37" s="40"/>
      <c r="E37" s="136" t="s">
        <v>44</v>
      </c>
      <c r="F37" s="151">
        <f>ROUND((SUM(BG90:BG103)),  2)</f>
        <v>0</v>
      </c>
      <c r="I37" s="152">
        <v>0.20999999999999999</v>
      </c>
      <c r="J37" s="151">
        <f>0</f>
        <v>0</v>
      </c>
      <c r="L37" s="40"/>
    </row>
    <row r="38" hidden="1" s="1" customFormat="1" ht="14.4" customHeight="1">
      <c r="B38" s="40"/>
      <c r="E38" s="136" t="s">
        <v>45</v>
      </c>
      <c r="F38" s="151">
        <f>ROUND((SUM(BH90:BH103)),  2)</f>
        <v>0</v>
      </c>
      <c r="I38" s="152">
        <v>0.14999999999999999</v>
      </c>
      <c r="J38" s="151">
        <f>0</f>
        <v>0</v>
      </c>
      <c r="L38" s="40"/>
    </row>
    <row r="39" hidden="1" s="1" customFormat="1" ht="14.4" customHeight="1">
      <c r="B39" s="40"/>
      <c r="E39" s="136" t="s">
        <v>46</v>
      </c>
      <c r="F39" s="151">
        <f>ROUND((SUM(BI90:BI103)),  2)</f>
        <v>0</v>
      </c>
      <c r="I39" s="152">
        <v>0</v>
      </c>
      <c r="J39" s="151">
        <f>0</f>
        <v>0</v>
      </c>
      <c r="L39" s="40"/>
    </row>
    <row r="40" s="1" customFormat="1" ht="6.96" customHeight="1">
      <c r="B40" s="40"/>
      <c r="I40" s="138"/>
      <c r="L40" s="40"/>
    </row>
    <row r="41" s="1" customFormat="1" ht="25.44" customHeight="1">
      <c r="B41" s="40"/>
      <c r="C41" s="153"/>
      <c r="D41" s="154" t="s">
        <v>47</v>
      </c>
      <c r="E41" s="155"/>
      <c r="F41" s="155"/>
      <c r="G41" s="156" t="s">
        <v>48</v>
      </c>
      <c r="H41" s="157" t="s">
        <v>49</v>
      </c>
      <c r="I41" s="158"/>
      <c r="J41" s="159">
        <f>SUM(J32:J39)</f>
        <v>0</v>
      </c>
      <c r="K41" s="160"/>
      <c r="L41" s="40"/>
    </row>
    <row r="42" s="1" customFormat="1" ht="14.4" customHeight="1">
      <c r="B42" s="161"/>
      <c r="C42" s="162"/>
      <c r="D42" s="162"/>
      <c r="E42" s="162"/>
      <c r="F42" s="162"/>
      <c r="G42" s="162"/>
      <c r="H42" s="162"/>
      <c r="I42" s="163"/>
      <c r="J42" s="162"/>
      <c r="K42" s="162"/>
      <c r="L42" s="40"/>
    </row>
    <row r="46" s="1" customFormat="1" ht="6.96" customHeight="1">
      <c r="B46" s="164"/>
      <c r="C46" s="165"/>
      <c r="D46" s="165"/>
      <c r="E46" s="165"/>
      <c r="F46" s="165"/>
      <c r="G46" s="165"/>
      <c r="H46" s="165"/>
      <c r="I46" s="166"/>
      <c r="J46" s="165"/>
      <c r="K46" s="165"/>
      <c r="L46" s="40"/>
    </row>
    <row r="47" s="1" customFormat="1" ht="24.96" customHeight="1">
      <c r="B47" s="35"/>
      <c r="C47" s="20" t="s">
        <v>90</v>
      </c>
      <c r="D47" s="36"/>
      <c r="E47" s="36"/>
      <c r="F47" s="36"/>
      <c r="G47" s="36"/>
      <c r="H47" s="36"/>
      <c r="I47" s="138"/>
      <c r="J47" s="36"/>
      <c r="K47" s="36"/>
      <c r="L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138"/>
      <c r="J48" s="36"/>
      <c r="K48" s="36"/>
      <c r="L48" s="40"/>
    </row>
    <row r="49" s="1" customFormat="1" ht="12" customHeight="1">
      <c r="B49" s="35"/>
      <c r="C49" s="29" t="s">
        <v>16</v>
      </c>
      <c r="D49" s="36"/>
      <c r="E49" s="36"/>
      <c r="F49" s="36"/>
      <c r="G49" s="36"/>
      <c r="H49" s="36"/>
      <c r="I49" s="138"/>
      <c r="J49" s="36"/>
      <c r="K49" s="36"/>
      <c r="L49" s="40"/>
    </row>
    <row r="50" s="1" customFormat="1" ht="14.4" customHeight="1">
      <c r="B50" s="35"/>
      <c r="C50" s="36"/>
      <c r="D50" s="36"/>
      <c r="E50" s="167" t="str">
        <f>E7</f>
        <v>R5 – Areálové VON</v>
      </c>
      <c r="F50" s="29"/>
      <c r="G50" s="29"/>
      <c r="H50" s="29"/>
      <c r="I50" s="138"/>
      <c r="J50" s="36"/>
      <c r="K50" s="36"/>
      <c r="L50" s="40"/>
    </row>
    <row r="51" ht="12" customHeight="1">
      <c r="B51" s="18"/>
      <c r="C51" s="29" t="s">
        <v>86</v>
      </c>
      <c r="D51" s="19"/>
      <c r="E51" s="19"/>
      <c r="F51" s="19"/>
      <c r="G51" s="19"/>
      <c r="H51" s="19"/>
      <c r="I51" s="130"/>
      <c r="J51" s="19"/>
      <c r="K51" s="19"/>
      <c r="L51" s="17"/>
    </row>
    <row r="52" s="1" customFormat="1" ht="14.4" customHeight="1">
      <c r="B52" s="35"/>
      <c r="C52" s="36"/>
      <c r="D52" s="36"/>
      <c r="E52" s="167" t="s">
        <v>87</v>
      </c>
      <c r="F52" s="36"/>
      <c r="G52" s="36"/>
      <c r="H52" s="36"/>
      <c r="I52" s="138"/>
      <c r="J52" s="36"/>
      <c r="K52" s="36"/>
      <c r="L52" s="40"/>
    </row>
    <row r="53" s="1" customFormat="1" ht="12" customHeight="1">
      <c r="B53" s="35"/>
      <c r="C53" s="29" t="s">
        <v>88</v>
      </c>
      <c r="D53" s="36"/>
      <c r="E53" s="36"/>
      <c r="F53" s="36"/>
      <c r="G53" s="36"/>
      <c r="H53" s="36"/>
      <c r="I53" s="138"/>
      <c r="J53" s="36"/>
      <c r="K53" s="36"/>
      <c r="L53" s="40"/>
    </row>
    <row r="54" s="1" customFormat="1" ht="14.4" customHeight="1">
      <c r="B54" s="35"/>
      <c r="C54" s="36"/>
      <c r="D54" s="36"/>
      <c r="E54" s="65" t="str">
        <f>E11</f>
        <v xml:space="preserve">VON - Soupis prací - Vedlejší a ostatní náklady </v>
      </c>
      <c r="F54" s="36"/>
      <c r="G54" s="36"/>
      <c r="H54" s="36"/>
      <c r="I54" s="138"/>
      <c r="J54" s="36"/>
      <c r="K54" s="36"/>
      <c r="L54" s="40"/>
    </row>
    <row r="55" s="1" customFormat="1" ht="6.96" customHeight="1">
      <c r="B55" s="35"/>
      <c r="C55" s="36"/>
      <c r="D55" s="36"/>
      <c r="E55" s="36"/>
      <c r="F55" s="36"/>
      <c r="G55" s="36"/>
      <c r="H55" s="36"/>
      <c r="I55" s="138"/>
      <c r="J55" s="36"/>
      <c r="K55" s="36"/>
      <c r="L55" s="40"/>
    </row>
    <row r="56" s="1" customFormat="1" ht="12" customHeight="1">
      <c r="B56" s="35"/>
      <c r="C56" s="29" t="s">
        <v>21</v>
      </c>
      <c r="D56" s="36"/>
      <c r="E56" s="36"/>
      <c r="F56" s="24" t="str">
        <f>F14</f>
        <v>k.ú Moravská Ostrava</v>
      </c>
      <c r="G56" s="36"/>
      <c r="H56" s="36"/>
      <c r="I56" s="140" t="s">
        <v>23</v>
      </c>
      <c r="J56" s="68" t="str">
        <f>IF(J14="","",J14)</f>
        <v>30. 5. 2019</v>
      </c>
      <c r="K56" s="36"/>
      <c r="L56" s="40"/>
    </row>
    <row r="57" s="1" customFormat="1" ht="6.96" customHeight="1">
      <c r="B57" s="35"/>
      <c r="C57" s="36"/>
      <c r="D57" s="36"/>
      <c r="E57" s="36"/>
      <c r="F57" s="36"/>
      <c r="G57" s="36"/>
      <c r="H57" s="36"/>
      <c r="I57" s="138"/>
      <c r="J57" s="36"/>
      <c r="K57" s="36"/>
      <c r="L57" s="40"/>
    </row>
    <row r="58" s="1" customFormat="1" ht="15.6" customHeight="1">
      <c r="B58" s="35"/>
      <c r="C58" s="29" t="s">
        <v>25</v>
      </c>
      <c r="D58" s="36"/>
      <c r="E58" s="36"/>
      <c r="F58" s="24" t="str">
        <f>E17</f>
        <v>Ostravská Univerzita</v>
      </c>
      <c r="G58" s="36"/>
      <c r="H58" s="36"/>
      <c r="I58" s="140" t="s">
        <v>31</v>
      </c>
      <c r="J58" s="33" t="str">
        <f>E23</f>
        <v>Ateliér Ostrava</v>
      </c>
      <c r="K58" s="36"/>
      <c r="L58" s="40"/>
    </row>
    <row r="59" s="1" customFormat="1" ht="15.6" customHeight="1">
      <c r="B59" s="35"/>
      <c r="C59" s="29" t="s">
        <v>29</v>
      </c>
      <c r="D59" s="36"/>
      <c r="E59" s="36"/>
      <c r="F59" s="24" t="str">
        <f>IF(E20="","",E20)</f>
        <v>Vyplň údaj</v>
      </c>
      <c r="G59" s="36"/>
      <c r="H59" s="36"/>
      <c r="I59" s="140" t="s">
        <v>34</v>
      </c>
      <c r="J59" s="33" t="str">
        <f>E26</f>
        <v>Ateliér Ostrava</v>
      </c>
      <c r="K59" s="36"/>
      <c r="L59" s="40"/>
    </row>
    <row r="60" s="1" customFormat="1" ht="10.32" customHeight="1">
      <c r="B60" s="35"/>
      <c r="C60" s="36"/>
      <c r="D60" s="36"/>
      <c r="E60" s="36"/>
      <c r="F60" s="36"/>
      <c r="G60" s="36"/>
      <c r="H60" s="36"/>
      <c r="I60" s="138"/>
      <c r="J60" s="36"/>
      <c r="K60" s="36"/>
      <c r="L60" s="40"/>
    </row>
    <row r="61" s="1" customFormat="1" ht="29.28" customHeight="1">
      <c r="B61" s="35"/>
      <c r="C61" s="168" t="s">
        <v>91</v>
      </c>
      <c r="D61" s="169"/>
      <c r="E61" s="169"/>
      <c r="F61" s="169"/>
      <c r="G61" s="169"/>
      <c r="H61" s="169"/>
      <c r="I61" s="170"/>
      <c r="J61" s="171" t="s">
        <v>92</v>
      </c>
      <c r="K61" s="169"/>
      <c r="L61" s="40"/>
    </row>
    <row r="62" s="1" customFormat="1" ht="10.32" customHeight="1">
      <c r="B62" s="35"/>
      <c r="C62" s="36"/>
      <c r="D62" s="36"/>
      <c r="E62" s="36"/>
      <c r="F62" s="36"/>
      <c r="G62" s="36"/>
      <c r="H62" s="36"/>
      <c r="I62" s="138"/>
      <c r="J62" s="36"/>
      <c r="K62" s="36"/>
      <c r="L62" s="40"/>
    </row>
    <row r="63" s="1" customFormat="1" ht="22.8" customHeight="1">
      <c r="B63" s="35"/>
      <c r="C63" s="172" t="s">
        <v>69</v>
      </c>
      <c r="D63" s="36"/>
      <c r="E63" s="36"/>
      <c r="F63" s="36"/>
      <c r="G63" s="36"/>
      <c r="H63" s="36"/>
      <c r="I63" s="138"/>
      <c r="J63" s="98">
        <f>J90</f>
        <v>0</v>
      </c>
      <c r="K63" s="36"/>
      <c r="L63" s="40"/>
      <c r="AU63" s="14" t="s">
        <v>93</v>
      </c>
    </row>
    <row r="64" s="8" customFormat="1" ht="24.96" customHeight="1">
      <c r="B64" s="173"/>
      <c r="C64" s="174"/>
      <c r="D64" s="175" t="s">
        <v>94</v>
      </c>
      <c r="E64" s="176"/>
      <c r="F64" s="176"/>
      <c r="G64" s="176"/>
      <c r="H64" s="176"/>
      <c r="I64" s="177"/>
      <c r="J64" s="178">
        <f>J91</f>
        <v>0</v>
      </c>
      <c r="K64" s="174"/>
      <c r="L64" s="179"/>
    </row>
    <row r="65" s="9" customFormat="1" ht="19.92" customHeight="1">
      <c r="B65" s="180"/>
      <c r="C65" s="121"/>
      <c r="D65" s="181" t="s">
        <v>95</v>
      </c>
      <c r="E65" s="182"/>
      <c r="F65" s="182"/>
      <c r="G65" s="182"/>
      <c r="H65" s="182"/>
      <c r="I65" s="183"/>
      <c r="J65" s="184">
        <f>J92</f>
        <v>0</v>
      </c>
      <c r="K65" s="121"/>
      <c r="L65" s="185"/>
    </row>
    <row r="66" s="9" customFormat="1" ht="19.92" customHeight="1">
      <c r="B66" s="180"/>
      <c r="C66" s="121"/>
      <c r="D66" s="181" t="s">
        <v>96</v>
      </c>
      <c r="E66" s="182"/>
      <c r="F66" s="182"/>
      <c r="G66" s="182"/>
      <c r="H66" s="182"/>
      <c r="I66" s="183"/>
      <c r="J66" s="184">
        <f>J94</f>
        <v>0</v>
      </c>
      <c r="K66" s="121"/>
      <c r="L66" s="185"/>
    </row>
    <row r="67" s="9" customFormat="1" ht="19.92" customHeight="1">
      <c r="B67" s="180"/>
      <c r="C67" s="121"/>
      <c r="D67" s="181" t="s">
        <v>97</v>
      </c>
      <c r="E67" s="182"/>
      <c r="F67" s="182"/>
      <c r="G67" s="182"/>
      <c r="H67" s="182"/>
      <c r="I67" s="183"/>
      <c r="J67" s="184">
        <f>J97</f>
        <v>0</v>
      </c>
      <c r="K67" s="121"/>
      <c r="L67" s="185"/>
    </row>
    <row r="68" s="9" customFormat="1" ht="19.92" customHeight="1">
      <c r="B68" s="180"/>
      <c r="C68" s="121"/>
      <c r="D68" s="181" t="s">
        <v>98</v>
      </c>
      <c r="E68" s="182"/>
      <c r="F68" s="182"/>
      <c r="G68" s="182"/>
      <c r="H68" s="182"/>
      <c r="I68" s="183"/>
      <c r="J68" s="184">
        <f>J101</f>
        <v>0</v>
      </c>
      <c r="K68" s="121"/>
      <c r="L68" s="185"/>
    </row>
    <row r="69" s="1" customFormat="1" ht="21.84" customHeight="1">
      <c r="B69" s="35"/>
      <c r="C69" s="36"/>
      <c r="D69" s="36"/>
      <c r="E69" s="36"/>
      <c r="F69" s="36"/>
      <c r="G69" s="36"/>
      <c r="H69" s="36"/>
      <c r="I69" s="138"/>
      <c r="J69" s="36"/>
      <c r="K69" s="36"/>
      <c r="L69" s="40"/>
    </row>
    <row r="70" s="1" customFormat="1" ht="6.96" customHeight="1">
      <c r="B70" s="55"/>
      <c r="C70" s="56"/>
      <c r="D70" s="56"/>
      <c r="E70" s="56"/>
      <c r="F70" s="56"/>
      <c r="G70" s="56"/>
      <c r="H70" s="56"/>
      <c r="I70" s="163"/>
      <c r="J70" s="56"/>
      <c r="K70" s="56"/>
      <c r="L70" s="40"/>
    </row>
    <row r="74" s="1" customFormat="1" ht="6.96" customHeight="1">
      <c r="B74" s="57"/>
      <c r="C74" s="58"/>
      <c r="D74" s="58"/>
      <c r="E74" s="58"/>
      <c r="F74" s="58"/>
      <c r="G74" s="58"/>
      <c r="H74" s="58"/>
      <c r="I74" s="166"/>
      <c r="J74" s="58"/>
      <c r="K74" s="58"/>
      <c r="L74" s="40"/>
    </row>
    <row r="75" s="1" customFormat="1" ht="24.96" customHeight="1">
      <c r="B75" s="35"/>
      <c r="C75" s="20" t="s">
        <v>99</v>
      </c>
      <c r="D75" s="36"/>
      <c r="E75" s="36"/>
      <c r="F75" s="36"/>
      <c r="G75" s="36"/>
      <c r="H75" s="36"/>
      <c r="I75" s="138"/>
      <c r="J75" s="36"/>
      <c r="K75" s="36"/>
      <c r="L75" s="40"/>
    </row>
    <row r="76" s="1" customFormat="1" ht="6.96" customHeight="1">
      <c r="B76" s="35"/>
      <c r="C76" s="36"/>
      <c r="D76" s="36"/>
      <c r="E76" s="36"/>
      <c r="F76" s="36"/>
      <c r="G76" s="36"/>
      <c r="H76" s="36"/>
      <c r="I76" s="138"/>
      <c r="J76" s="36"/>
      <c r="K76" s="36"/>
      <c r="L76" s="40"/>
    </row>
    <row r="77" s="1" customFormat="1" ht="12" customHeight="1">
      <c r="B77" s="35"/>
      <c r="C77" s="29" t="s">
        <v>16</v>
      </c>
      <c r="D77" s="36"/>
      <c r="E77" s="36"/>
      <c r="F77" s="36"/>
      <c r="G77" s="36"/>
      <c r="H77" s="36"/>
      <c r="I77" s="138"/>
      <c r="J77" s="36"/>
      <c r="K77" s="36"/>
      <c r="L77" s="40"/>
    </row>
    <row r="78" s="1" customFormat="1" ht="14.4" customHeight="1">
      <c r="B78" s="35"/>
      <c r="C78" s="36"/>
      <c r="D78" s="36"/>
      <c r="E78" s="167" t="str">
        <f>E7</f>
        <v>R5 – Areálové VON</v>
      </c>
      <c r="F78" s="29"/>
      <c r="G78" s="29"/>
      <c r="H78" s="29"/>
      <c r="I78" s="138"/>
      <c r="J78" s="36"/>
      <c r="K78" s="36"/>
      <c r="L78" s="40"/>
    </row>
    <row r="79" ht="12" customHeight="1">
      <c r="B79" s="18"/>
      <c r="C79" s="29" t="s">
        <v>86</v>
      </c>
      <c r="D79" s="19"/>
      <c r="E79" s="19"/>
      <c r="F79" s="19"/>
      <c r="G79" s="19"/>
      <c r="H79" s="19"/>
      <c r="I79" s="130"/>
      <c r="J79" s="19"/>
      <c r="K79" s="19"/>
      <c r="L79" s="17"/>
    </row>
    <row r="80" s="1" customFormat="1" ht="14.4" customHeight="1">
      <c r="B80" s="35"/>
      <c r="C80" s="36"/>
      <c r="D80" s="36"/>
      <c r="E80" s="167" t="s">
        <v>87</v>
      </c>
      <c r="F80" s="36"/>
      <c r="G80" s="36"/>
      <c r="H80" s="36"/>
      <c r="I80" s="138"/>
      <c r="J80" s="36"/>
      <c r="K80" s="36"/>
      <c r="L80" s="40"/>
    </row>
    <row r="81" s="1" customFormat="1" ht="12" customHeight="1">
      <c r="B81" s="35"/>
      <c r="C81" s="29" t="s">
        <v>88</v>
      </c>
      <c r="D81" s="36"/>
      <c r="E81" s="36"/>
      <c r="F81" s="36"/>
      <c r="G81" s="36"/>
      <c r="H81" s="36"/>
      <c r="I81" s="138"/>
      <c r="J81" s="36"/>
      <c r="K81" s="36"/>
      <c r="L81" s="40"/>
    </row>
    <row r="82" s="1" customFormat="1" ht="14.4" customHeight="1">
      <c r="B82" s="35"/>
      <c r="C82" s="36"/>
      <c r="D82" s="36"/>
      <c r="E82" s="65" t="str">
        <f>E11</f>
        <v xml:space="preserve">VON - Soupis prací - Vedlejší a ostatní náklady </v>
      </c>
      <c r="F82" s="36"/>
      <c r="G82" s="36"/>
      <c r="H82" s="36"/>
      <c r="I82" s="138"/>
      <c r="J82" s="36"/>
      <c r="K82" s="36"/>
      <c r="L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138"/>
      <c r="J83" s="36"/>
      <c r="K83" s="36"/>
      <c r="L83" s="40"/>
    </row>
    <row r="84" s="1" customFormat="1" ht="12" customHeight="1">
      <c r="B84" s="35"/>
      <c r="C84" s="29" t="s">
        <v>21</v>
      </c>
      <c r="D84" s="36"/>
      <c r="E84" s="36"/>
      <c r="F84" s="24" t="str">
        <f>F14</f>
        <v>k.ú Moravská Ostrava</v>
      </c>
      <c r="G84" s="36"/>
      <c r="H84" s="36"/>
      <c r="I84" s="140" t="s">
        <v>23</v>
      </c>
      <c r="J84" s="68" t="str">
        <f>IF(J14="","",J14)</f>
        <v>30. 5. 2019</v>
      </c>
      <c r="K84" s="36"/>
      <c r="L84" s="40"/>
    </row>
    <row r="85" s="1" customFormat="1" ht="6.96" customHeight="1">
      <c r="B85" s="35"/>
      <c r="C85" s="36"/>
      <c r="D85" s="36"/>
      <c r="E85" s="36"/>
      <c r="F85" s="36"/>
      <c r="G85" s="36"/>
      <c r="H85" s="36"/>
      <c r="I85" s="138"/>
      <c r="J85" s="36"/>
      <c r="K85" s="36"/>
      <c r="L85" s="40"/>
    </row>
    <row r="86" s="1" customFormat="1" ht="15.6" customHeight="1">
      <c r="B86" s="35"/>
      <c r="C86" s="29" t="s">
        <v>25</v>
      </c>
      <c r="D86" s="36"/>
      <c r="E86" s="36"/>
      <c r="F86" s="24" t="str">
        <f>E17</f>
        <v>Ostravská Univerzita</v>
      </c>
      <c r="G86" s="36"/>
      <c r="H86" s="36"/>
      <c r="I86" s="140" t="s">
        <v>31</v>
      </c>
      <c r="J86" s="33" t="str">
        <f>E23</f>
        <v>Ateliér Ostrava</v>
      </c>
      <c r="K86" s="36"/>
      <c r="L86" s="40"/>
    </row>
    <row r="87" s="1" customFormat="1" ht="15.6" customHeight="1">
      <c r="B87" s="35"/>
      <c r="C87" s="29" t="s">
        <v>29</v>
      </c>
      <c r="D87" s="36"/>
      <c r="E87" s="36"/>
      <c r="F87" s="24" t="str">
        <f>IF(E20="","",E20)</f>
        <v>Vyplň údaj</v>
      </c>
      <c r="G87" s="36"/>
      <c r="H87" s="36"/>
      <c r="I87" s="140" t="s">
        <v>34</v>
      </c>
      <c r="J87" s="33" t="str">
        <f>E26</f>
        <v>Ateliér Ostrava</v>
      </c>
      <c r="K87" s="36"/>
      <c r="L87" s="40"/>
    </row>
    <row r="88" s="1" customFormat="1" ht="10.32" customHeight="1">
      <c r="B88" s="35"/>
      <c r="C88" s="36"/>
      <c r="D88" s="36"/>
      <c r="E88" s="36"/>
      <c r="F88" s="36"/>
      <c r="G88" s="36"/>
      <c r="H88" s="36"/>
      <c r="I88" s="138"/>
      <c r="J88" s="36"/>
      <c r="K88" s="36"/>
      <c r="L88" s="40"/>
    </row>
    <row r="89" s="10" customFormat="1" ht="29.28" customHeight="1">
      <c r="B89" s="186"/>
      <c r="C89" s="187" t="s">
        <v>100</v>
      </c>
      <c r="D89" s="188" t="s">
        <v>56</v>
      </c>
      <c r="E89" s="188" t="s">
        <v>52</v>
      </c>
      <c r="F89" s="188" t="s">
        <v>53</v>
      </c>
      <c r="G89" s="188" t="s">
        <v>101</v>
      </c>
      <c r="H89" s="188" t="s">
        <v>102</v>
      </c>
      <c r="I89" s="189" t="s">
        <v>103</v>
      </c>
      <c r="J89" s="188" t="s">
        <v>92</v>
      </c>
      <c r="K89" s="190" t="s">
        <v>104</v>
      </c>
      <c r="L89" s="191"/>
      <c r="M89" s="88" t="s">
        <v>19</v>
      </c>
      <c r="N89" s="89" t="s">
        <v>41</v>
      </c>
      <c r="O89" s="89" t="s">
        <v>105</v>
      </c>
      <c r="P89" s="89" t="s">
        <v>106</v>
      </c>
      <c r="Q89" s="89" t="s">
        <v>107</v>
      </c>
      <c r="R89" s="89" t="s">
        <v>108</v>
      </c>
      <c r="S89" s="89" t="s">
        <v>109</v>
      </c>
      <c r="T89" s="90" t="s">
        <v>110</v>
      </c>
    </row>
    <row r="90" s="1" customFormat="1" ht="22.8" customHeight="1">
      <c r="B90" s="35"/>
      <c r="C90" s="95" t="s">
        <v>111</v>
      </c>
      <c r="D90" s="36"/>
      <c r="E90" s="36"/>
      <c r="F90" s="36"/>
      <c r="G90" s="36"/>
      <c r="H90" s="36"/>
      <c r="I90" s="138"/>
      <c r="J90" s="192">
        <f>BK90</f>
        <v>0</v>
      </c>
      <c r="K90" s="36"/>
      <c r="L90" s="40"/>
      <c r="M90" s="91"/>
      <c r="N90" s="92"/>
      <c r="O90" s="92"/>
      <c r="P90" s="193">
        <f>P91</f>
        <v>0</v>
      </c>
      <c r="Q90" s="92"/>
      <c r="R90" s="193">
        <f>R91</f>
        <v>0</v>
      </c>
      <c r="S90" s="92"/>
      <c r="T90" s="194">
        <f>T91</f>
        <v>0</v>
      </c>
      <c r="AT90" s="14" t="s">
        <v>70</v>
      </c>
      <c r="AU90" s="14" t="s">
        <v>93</v>
      </c>
      <c r="BK90" s="195">
        <f>BK91</f>
        <v>0</v>
      </c>
    </row>
    <row r="91" s="11" customFormat="1" ht="25.92" customHeight="1">
      <c r="B91" s="196"/>
      <c r="C91" s="197"/>
      <c r="D91" s="198" t="s">
        <v>70</v>
      </c>
      <c r="E91" s="199" t="s">
        <v>112</v>
      </c>
      <c r="F91" s="199" t="s">
        <v>113</v>
      </c>
      <c r="G91" s="197"/>
      <c r="H91" s="197"/>
      <c r="I91" s="200"/>
      <c r="J91" s="201">
        <f>BK91</f>
        <v>0</v>
      </c>
      <c r="K91" s="197"/>
      <c r="L91" s="202"/>
      <c r="M91" s="203"/>
      <c r="N91" s="204"/>
      <c r="O91" s="204"/>
      <c r="P91" s="205">
        <f>P92+P94+P97+P101</f>
        <v>0</v>
      </c>
      <c r="Q91" s="204"/>
      <c r="R91" s="205">
        <f>R92+R94+R97+R101</f>
        <v>0</v>
      </c>
      <c r="S91" s="204"/>
      <c r="T91" s="206">
        <f>T92+T94+T97+T101</f>
        <v>0</v>
      </c>
      <c r="AR91" s="207" t="s">
        <v>114</v>
      </c>
      <c r="AT91" s="208" t="s">
        <v>70</v>
      </c>
      <c r="AU91" s="208" t="s">
        <v>71</v>
      </c>
      <c r="AY91" s="207" t="s">
        <v>115</v>
      </c>
      <c r="BK91" s="209">
        <f>BK92+BK94+BK97+BK101</f>
        <v>0</v>
      </c>
    </row>
    <row r="92" s="11" customFormat="1" ht="22.8" customHeight="1">
      <c r="B92" s="196"/>
      <c r="C92" s="197"/>
      <c r="D92" s="198" t="s">
        <v>70</v>
      </c>
      <c r="E92" s="210" t="s">
        <v>116</v>
      </c>
      <c r="F92" s="210" t="s">
        <v>117</v>
      </c>
      <c r="G92" s="197"/>
      <c r="H92" s="197"/>
      <c r="I92" s="200"/>
      <c r="J92" s="211">
        <f>BK92</f>
        <v>0</v>
      </c>
      <c r="K92" s="197"/>
      <c r="L92" s="202"/>
      <c r="M92" s="203"/>
      <c r="N92" s="204"/>
      <c r="O92" s="204"/>
      <c r="P92" s="205">
        <f>P93</f>
        <v>0</v>
      </c>
      <c r="Q92" s="204"/>
      <c r="R92" s="205">
        <f>R93</f>
        <v>0</v>
      </c>
      <c r="S92" s="204"/>
      <c r="T92" s="206">
        <f>T93</f>
        <v>0</v>
      </c>
      <c r="AR92" s="207" t="s">
        <v>114</v>
      </c>
      <c r="AT92" s="208" t="s">
        <v>70</v>
      </c>
      <c r="AU92" s="208" t="s">
        <v>78</v>
      </c>
      <c r="AY92" s="207" t="s">
        <v>115</v>
      </c>
      <c r="BK92" s="209">
        <f>BK93</f>
        <v>0</v>
      </c>
    </row>
    <row r="93" s="1" customFormat="1" ht="54" customHeight="1">
      <c r="B93" s="35"/>
      <c r="C93" s="212" t="s">
        <v>78</v>
      </c>
      <c r="D93" s="212" t="s">
        <v>118</v>
      </c>
      <c r="E93" s="213" t="s">
        <v>119</v>
      </c>
      <c r="F93" s="214" t="s">
        <v>120</v>
      </c>
      <c r="G93" s="215" t="s">
        <v>121</v>
      </c>
      <c r="H93" s="216">
        <v>1</v>
      </c>
      <c r="I93" s="217"/>
      <c r="J93" s="218">
        <f>ROUND(I93*H93,2)</f>
        <v>0</v>
      </c>
      <c r="K93" s="214" t="s">
        <v>19</v>
      </c>
      <c r="L93" s="40"/>
      <c r="M93" s="219" t="s">
        <v>19</v>
      </c>
      <c r="N93" s="220" t="s">
        <v>42</v>
      </c>
      <c r="O93" s="80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AR93" s="223" t="s">
        <v>122</v>
      </c>
      <c r="AT93" s="223" t="s">
        <v>118</v>
      </c>
      <c r="AU93" s="223" t="s">
        <v>80</v>
      </c>
      <c r="AY93" s="14" t="s">
        <v>115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4" t="s">
        <v>78</v>
      </c>
      <c r="BK93" s="224">
        <f>ROUND(I93*H93,2)</f>
        <v>0</v>
      </c>
      <c r="BL93" s="14" t="s">
        <v>122</v>
      </c>
      <c r="BM93" s="223" t="s">
        <v>123</v>
      </c>
    </row>
    <row r="94" s="11" customFormat="1" ht="22.8" customHeight="1">
      <c r="B94" s="196"/>
      <c r="C94" s="197"/>
      <c r="D94" s="198" t="s">
        <v>70</v>
      </c>
      <c r="E94" s="210" t="s">
        <v>124</v>
      </c>
      <c r="F94" s="210" t="s">
        <v>125</v>
      </c>
      <c r="G94" s="197"/>
      <c r="H94" s="197"/>
      <c r="I94" s="200"/>
      <c r="J94" s="211">
        <f>BK94</f>
        <v>0</v>
      </c>
      <c r="K94" s="197"/>
      <c r="L94" s="202"/>
      <c r="M94" s="203"/>
      <c r="N94" s="204"/>
      <c r="O94" s="204"/>
      <c r="P94" s="205">
        <f>SUM(P95:P96)</f>
        <v>0</v>
      </c>
      <c r="Q94" s="204"/>
      <c r="R94" s="205">
        <f>SUM(R95:R96)</f>
        <v>0</v>
      </c>
      <c r="S94" s="204"/>
      <c r="T94" s="206">
        <f>SUM(T95:T96)</f>
        <v>0</v>
      </c>
      <c r="AR94" s="207" t="s">
        <v>114</v>
      </c>
      <c r="AT94" s="208" t="s">
        <v>70</v>
      </c>
      <c r="AU94" s="208" t="s">
        <v>78</v>
      </c>
      <c r="AY94" s="207" t="s">
        <v>115</v>
      </c>
      <c r="BK94" s="209">
        <f>SUM(BK95:BK96)</f>
        <v>0</v>
      </c>
    </row>
    <row r="95" s="1" customFormat="1" ht="291.6" customHeight="1">
      <c r="B95" s="35"/>
      <c r="C95" s="212" t="s">
        <v>80</v>
      </c>
      <c r="D95" s="212" t="s">
        <v>118</v>
      </c>
      <c r="E95" s="213" t="s">
        <v>126</v>
      </c>
      <c r="F95" s="214" t="s">
        <v>127</v>
      </c>
      <c r="G95" s="215" t="s">
        <v>121</v>
      </c>
      <c r="H95" s="216">
        <v>1</v>
      </c>
      <c r="I95" s="217"/>
      <c r="J95" s="218">
        <f>ROUND(I95*H95,2)</f>
        <v>0</v>
      </c>
      <c r="K95" s="214" t="s">
        <v>19</v>
      </c>
      <c r="L95" s="40"/>
      <c r="M95" s="219" t="s">
        <v>19</v>
      </c>
      <c r="N95" s="220" t="s">
        <v>42</v>
      </c>
      <c r="O95" s="80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AR95" s="223" t="s">
        <v>122</v>
      </c>
      <c r="AT95" s="223" t="s">
        <v>118</v>
      </c>
      <c r="AU95" s="223" t="s">
        <v>80</v>
      </c>
      <c r="AY95" s="14" t="s">
        <v>115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4" t="s">
        <v>78</v>
      </c>
      <c r="BK95" s="224">
        <f>ROUND(I95*H95,2)</f>
        <v>0</v>
      </c>
      <c r="BL95" s="14" t="s">
        <v>122</v>
      </c>
      <c r="BM95" s="223" t="s">
        <v>128</v>
      </c>
    </row>
    <row r="96" s="1" customFormat="1" ht="97.2" customHeight="1">
      <c r="B96" s="35"/>
      <c r="C96" s="212" t="s">
        <v>129</v>
      </c>
      <c r="D96" s="212" t="s">
        <v>118</v>
      </c>
      <c r="E96" s="213" t="s">
        <v>130</v>
      </c>
      <c r="F96" s="214" t="s">
        <v>131</v>
      </c>
      <c r="G96" s="215" t="s">
        <v>121</v>
      </c>
      <c r="H96" s="216">
        <v>1</v>
      </c>
      <c r="I96" s="217"/>
      <c r="J96" s="218">
        <f>ROUND(I96*H96,2)</f>
        <v>0</v>
      </c>
      <c r="K96" s="214" t="s">
        <v>19</v>
      </c>
      <c r="L96" s="40"/>
      <c r="M96" s="219" t="s">
        <v>19</v>
      </c>
      <c r="N96" s="220" t="s">
        <v>42</v>
      </c>
      <c r="O96" s="80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AR96" s="223" t="s">
        <v>122</v>
      </c>
      <c r="AT96" s="223" t="s">
        <v>118</v>
      </c>
      <c r="AU96" s="223" t="s">
        <v>80</v>
      </c>
      <c r="AY96" s="14" t="s">
        <v>115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4" t="s">
        <v>78</v>
      </c>
      <c r="BK96" s="224">
        <f>ROUND(I96*H96,2)</f>
        <v>0</v>
      </c>
      <c r="BL96" s="14" t="s">
        <v>122</v>
      </c>
      <c r="BM96" s="223" t="s">
        <v>132</v>
      </c>
    </row>
    <row r="97" s="11" customFormat="1" ht="22.8" customHeight="1">
      <c r="B97" s="196"/>
      <c r="C97" s="197"/>
      <c r="D97" s="198" t="s">
        <v>70</v>
      </c>
      <c r="E97" s="210" t="s">
        <v>133</v>
      </c>
      <c r="F97" s="210" t="s">
        <v>134</v>
      </c>
      <c r="G97" s="197"/>
      <c r="H97" s="197"/>
      <c r="I97" s="200"/>
      <c r="J97" s="211">
        <f>BK97</f>
        <v>0</v>
      </c>
      <c r="K97" s="197"/>
      <c r="L97" s="202"/>
      <c r="M97" s="203"/>
      <c r="N97" s="204"/>
      <c r="O97" s="204"/>
      <c r="P97" s="205">
        <f>SUM(P98:P100)</f>
        <v>0</v>
      </c>
      <c r="Q97" s="204"/>
      <c r="R97" s="205">
        <f>SUM(R98:R100)</f>
        <v>0</v>
      </c>
      <c r="S97" s="204"/>
      <c r="T97" s="206">
        <f>SUM(T98:T100)</f>
        <v>0</v>
      </c>
      <c r="AR97" s="207" t="s">
        <v>114</v>
      </c>
      <c r="AT97" s="208" t="s">
        <v>70</v>
      </c>
      <c r="AU97" s="208" t="s">
        <v>78</v>
      </c>
      <c r="AY97" s="207" t="s">
        <v>115</v>
      </c>
      <c r="BK97" s="209">
        <f>SUM(BK98:BK100)</f>
        <v>0</v>
      </c>
    </row>
    <row r="98" s="1" customFormat="1" ht="248.4" customHeight="1">
      <c r="B98" s="35"/>
      <c r="C98" s="212" t="s">
        <v>135</v>
      </c>
      <c r="D98" s="212" t="s">
        <v>118</v>
      </c>
      <c r="E98" s="213" t="s">
        <v>136</v>
      </c>
      <c r="F98" s="214" t="s">
        <v>137</v>
      </c>
      <c r="G98" s="215" t="s">
        <v>121</v>
      </c>
      <c r="H98" s="216">
        <v>1</v>
      </c>
      <c r="I98" s="217"/>
      <c r="J98" s="218">
        <f>ROUND(I98*H98,2)</f>
        <v>0</v>
      </c>
      <c r="K98" s="214" t="s">
        <v>19</v>
      </c>
      <c r="L98" s="40"/>
      <c r="M98" s="219" t="s">
        <v>19</v>
      </c>
      <c r="N98" s="220" t="s">
        <v>42</v>
      </c>
      <c r="O98" s="80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AR98" s="223" t="s">
        <v>122</v>
      </c>
      <c r="AT98" s="223" t="s">
        <v>118</v>
      </c>
      <c r="AU98" s="223" t="s">
        <v>80</v>
      </c>
      <c r="AY98" s="14" t="s">
        <v>115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4" t="s">
        <v>78</v>
      </c>
      <c r="BK98" s="224">
        <f>ROUND(I98*H98,2)</f>
        <v>0</v>
      </c>
      <c r="BL98" s="14" t="s">
        <v>122</v>
      </c>
      <c r="BM98" s="223" t="s">
        <v>138</v>
      </c>
    </row>
    <row r="99" s="1" customFormat="1" ht="75.6" customHeight="1">
      <c r="B99" s="35"/>
      <c r="C99" s="212" t="s">
        <v>114</v>
      </c>
      <c r="D99" s="212" t="s">
        <v>118</v>
      </c>
      <c r="E99" s="213" t="s">
        <v>139</v>
      </c>
      <c r="F99" s="214" t="s">
        <v>140</v>
      </c>
      <c r="G99" s="215" t="s">
        <v>121</v>
      </c>
      <c r="H99" s="216">
        <v>1</v>
      </c>
      <c r="I99" s="217"/>
      <c r="J99" s="218">
        <f>ROUND(I99*H99,2)</f>
        <v>0</v>
      </c>
      <c r="K99" s="214" t="s">
        <v>19</v>
      </c>
      <c r="L99" s="40"/>
      <c r="M99" s="219" t="s">
        <v>19</v>
      </c>
      <c r="N99" s="220" t="s">
        <v>42</v>
      </c>
      <c r="O99" s="80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AR99" s="223" t="s">
        <v>122</v>
      </c>
      <c r="AT99" s="223" t="s">
        <v>118</v>
      </c>
      <c r="AU99" s="223" t="s">
        <v>80</v>
      </c>
      <c r="AY99" s="14" t="s">
        <v>115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4" t="s">
        <v>78</v>
      </c>
      <c r="BK99" s="224">
        <f>ROUND(I99*H99,2)</f>
        <v>0</v>
      </c>
      <c r="BL99" s="14" t="s">
        <v>122</v>
      </c>
      <c r="BM99" s="223" t="s">
        <v>141</v>
      </c>
    </row>
    <row r="100" s="1" customFormat="1" ht="54" customHeight="1">
      <c r="B100" s="35"/>
      <c r="C100" s="212" t="s">
        <v>142</v>
      </c>
      <c r="D100" s="212" t="s">
        <v>118</v>
      </c>
      <c r="E100" s="213" t="s">
        <v>143</v>
      </c>
      <c r="F100" s="214" t="s">
        <v>144</v>
      </c>
      <c r="G100" s="215" t="s">
        <v>121</v>
      </c>
      <c r="H100" s="216">
        <v>1</v>
      </c>
      <c r="I100" s="217"/>
      <c r="J100" s="218">
        <f>ROUND(I100*H100,2)</f>
        <v>0</v>
      </c>
      <c r="K100" s="214" t="s">
        <v>19</v>
      </c>
      <c r="L100" s="40"/>
      <c r="M100" s="219" t="s">
        <v>19</v>
      </c>
      <c r="N100" s="220" t="s">
        <v>42</v>
      </c>
      <c r="O100" s="80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AR100" s="223" t="s">
        <v>122</v>
      </c>
      <c r="AT100" s="223" t="s">
        <v>118</v>
      </c>
      <c r="AU100" s="223" t="s">
        <v>80</v>
      </c>
      <c r="AY100" s="14" t="s">
        <v>115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4" t="s">
        <v>78</v>
      </c>
      <c r="BK100" s="224">
        <f>ROUND(I100*H100,2)</f>
        <v>0</v>
      </c>
      <c r="BL100" s="14" t="s">
        <v>122</v>
      </c>
      <c r="BM100" s="223" t="s">
        <v>145</v>
      </c>
    </row>
    <row r="101" s="11" customFormat="1" ht="22.8" customHeight="1">
      <c r="B101" s="196"/>
      <c r="C101" s="197"/>
      <c r="D101" s="198" t="s">
        <v>70</v>
      </c>
      <c r="E101" s="210" t="s">
        <v>146</v>
      </c>
      <c r="F101" s="210" t="s">
        <v>147</v>
      </c>
      <c r="G101" s="197"/>
      <c r="H101" s="197"/>
      <c r="I101" s="200"/>
      <c r="J101" s="211">
        <f>BK101</f>
        <v>0</v>
      </c>
      <c r="K101" s="197"/>
      <c r="L101" s="202"/>
      <c r="M101" s="203"/>
      <c r="N101" s="204"/>
      <c r="O101" s="204"/>
      <c r="P101" s="205">
        <f>SUM(P102:P103)</f>
        <v>0</v>
      </c>
      <c r="Q101" s="204"/>
      <c r="R101" s="205">
        <f>SUM(R102:R103)</f>
        <v>0</v>
      </c>
      <c r="S101" s="204"/>
      <c r="T101" s="206">
        <f>SUM(T102:T103)</f>
        <v>0</v>
      </c>
      <c r="AR101" s="207" t="s">
        <v>114</v>
      </c>
      <c r="AT101" s="208" t="s">
        <v>70</v>
      </c>
      <c r="AU101" s="208" t="s">
        <v>78</v>
      </c>
      <c r="AY101" s="207" t="s">
        <v>115</v>
      </c>
      <c r="BK101" s="209">
        <f>SUM(BK102:BK103)</f>
        <v>0</v>
      </c>
    </row>
    <row r="102" s="1" customFormat="1" ht="54" customHeight="1">
      <c r="B102" s="35"/>
      <c r="C102" s="212" t="s">
        <v>148</v>
      </c>
      <c r="D102" s="212" t="s">
        <v>118</v>
      </c>
      <c r="E102" s="213" t="s">
        <v>149</v>
      </c>
      <c r="F102" s="214" t="s">
        <v>150</v>
      </c>
      <c r="G102" s="215" t="s">
        <v>121</v>
      </c>
      <c r="H102" s="216">
        <v>1</v>
      </c>
      <c r="I102" s="217"/>
      <c r="J102" s="218">
        <f>ROUND(I102*H102,2)</f>
        <v>0</v>
      </c>
      <c r="K102" s="214" t="s">
        <v>19</v>
      </c>
      <c r="L102" s="40"/>
      <c r="M102" s="219" t="s">
        <v>19</v>
      </c>
      <c r="N102" s="220" t="s">
        <v>42</v>
      </c>
      <c r="O102" s="80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AR102" s="223" t="s">
        <v>122</v>
      </c>
      <c r="AT102" s="223" t="s">
        <v>118</v>
      </c>
      <c r="AU102" s="223" t="s">
        <v>80</v>
      </c>
      <c r="AY102" s="14" t="s">
        <v>115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4" t="s">
        <v>78</v>
      </c>
      <c r="BK102" s="224">
        <f>ROUND(I102*H102,2)</f>
        <v>0</v>
      </c>
      <c r="BL102" s="14" t="s">
        <v>122</v>
      </c>
      <c r="BM102" s="223" t="s">
        <v>151</v>
      </c>
    </row>
    <row r="103" s="1" customFormat="1" ht="140.4" customHeight="1">
      <c r="B103" s="35"/>
      <c r="C103" s="212" t="s">
        <v>152</v>
      </c>
      <c r="D103" s="212" t="s">
        <v>118</v>
      </c>
      <c r="E103" s="213" t="s">
        <v>153</v>
      </c>
      <c r="F103" s="214" t="s">
        <v>154</v>
      </c>
      <c r="G103" s="215" t="s">
        <v>121</v>
      </c>
      <c r="H103" s="216">
        <v>1</v>
      </c>
      <c r="I103" s="217"/>
      <c r="J103" s="218">
        <f>ROUND(I103*H103,2)</f>
        <v>0</v>
      </c>
      <c r="K103" s="214" t="s">
        <v>19</v>
      </c>
      <c r="L103" s="40"/>
      <c r="M103" s="225" t="s">
        <v>19</v>
      </c>
      <c r="N103" s="226" t="s">
        <v>42</v>
      </c>
      <c r="O103" s="227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223" t="s">
        <v>122</v>
      </c>
      <c r="AT103" s="223" t="s">
        <v>118</v>
      </c>
      <c r="AU103" s="223" t="s">
        <v>80</v>
      </c>
      <c r="AY103" s="14" t="s">
        <v>115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4" t="s">
        <v>78</v>
      </c>
      <c r="BK103" s="224">
        <f>ROUND(I103*H103,2)</f>
        <v>0</v>
      </c>
      <c r="BL103" s="14" t="s">
        <v>122</v>
      </c>
      <c r="BM103" s="223" t="s">
        <v>155</v>
      </c>
    </row>
    <row r="104" s="1" customFormat="1" ht="6.96" customHeight="1">
      <c r="B104" s="55"/>
      <c r="C104" s="56"/>
      <c r="D104" s="56"/>
      <c r="E104" s="56"/>
      <c r="F104" s="56"/>
      <c r="G104" s="56"/>
      <c r="H104" s="56"/>
      <c r="I104" s="163"/>
      <c r="J104" s="56"/>
      <c r="K104" s="56"/>
      <c r="L104" s="40"/>
    </row>
  </sheetData>
  <sheetProtection sheet="1" autoFilter="0" formatColumns="0" formatRows="0" objects="1" scenarios="1" spinCount="100000" saltValue="fupUxVr94H1FHRfCBg+xvyt9sna7CBR6Oe/ge33Y+zSsP4IdY9BYFcT689PVqB1tj5YGt3fXDedvVWOz69YhYg==" hashValue="RBiMqNqFMUWTZ8Q2Ar+u+GWjc173VbQI/ZNyivu/ziqiwDam3ymKOIf4NBGb2PGjuYrAp/v2cpbRYXpdkJGrqA==" algorithmName="SHA-512" password="CC35"/>
  <autoFilter ref="C89:K1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9" style="230" customWidth="1"/>
    <col min="2" max="2" width="1.664063" style="230" customWidth="1"/>
    <col min="3" max="4" width="5" style="230" customWidth="1"/>
    <col min="5" max="5" width="11.71" style="230" customWidth="1"/>
    <col min="6" max="6" width="9.14" style="230" customWidth="1"/>
    <col min="7" max="7" width="5" style="230" customWidth="1"/>
    <col min="8" max="8" width="77.86" style="230" customWidth="1"/>
    <col min="9" max="10" width="20" style="230" customWidth="1"/>
    <col min="11" max="11" width="1.664063" style="230" customWidth="1"/>
  </cols>
  <sheetData>
    <row r="1" ht="37.5" customHeight="1"/>
    <row r="2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="12" customFormat="1" ht="45" customHeight="1">
      <c r="B3" s="234"/>
      <c r="C3" s="235" t="s">
        <v>156</v>
      </c>
      <c r="D3" s="235"/>
      <c r="E3" s="235"/>
      <c r="F3" s="235"/>
      <c r="G3" s="235"/>
      <c r="H3" s="235"/>
      <c r="I3" s="235"/>
      <c r="J3" s="235"/>
      <c r="K3" s="236"/>
    </row>
    <row r="4" ht="25.5" customHeight="1">
      <c r="B4" s="237"/>
      <c r="C4" s="238" t="s">
        <v>157</v>
      </c>
      <c r="D4" s="238"/>
      <c r="E4" s="238"/>
      <c r="F4" s="238"/>
      <c r="G4" s="238"/>
      <c r="H4" s="238"/>
      <c r="I4" s="238"/>
      <c r="J4" s="238"/>
      <c r="K4" s="239"/>
    </row>
    <row r="5" ht="5.25" customHeight="1">
      <c r="B5" s="237"/>
      <c r="C5" s="240"/>
      <c r="D5" s="240"/>
      <c r="E5" s="240"/>
      <c r="F5" s="240"/>
      <c r="G5" s="240"/>
      <c r="H5" s="240"/>
      <c r="I5" s="240"/>
      <c r="J5" s="240"/>
      <c r="K5" s="239"/>
    </row>
    <row r="6" ht="15" customHeight="1">
      <c r="B6" s="237"/>
      <c r="C6" s="241" t="s">
        <v>158</v>
      </c>
      <c r="D6" s="241"/>
      <c r="E6" s="241"/>
      <c r="F6" s="241"/>
      <c r="G6" s="241"/>
      <c r="H6" s="241"/>
      <c r="I6" s="241"/>
      <c r="J6" s="241"/>
      <c r="K6" s="239"/>
    </row>
    <row r="7" ht="15" customHeight="1">
      <c r="B7" s="242"/>
      <c r="C7" s="241" t="s">
        <v>159</v>
      </c>
      <c r="D7" s="241"/>
      <c r="E7" s="241"/>
      <c r="F7" s="241"/>
      <c r="G7" s="241"/>
      <c r="H7" s="241"/>
      <c r="I7" s="241"/>
      <c r="J7" s="241"/>
      <c r="K7" s="239"/>
    </row>
    <row r="8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ht="15" customHeight="1">
      <c r="B9" s="242"/>
      <c r="C9" s="241" t="s">
        <v>160</v>
      </c>
      <c r="D9" s="241"/>
      <c r="E9" s="241"/>
      <c r="F9" s="241"/>
      <c r="G9" s="241"/>
      <c r="H9" s="241"/>
      <c r="I9" s="241"/>
      <c r="J9" s="241"/>
      <c r="K9" s="239"/>
    </row>
    <row r="10" ht="15" customHeight="1">
      <c r="B10" s="242"/>
      <c r="C10" s="241"/>
      <c r="D10" s="241" t="s">
        <v>161</v>
      </c>
      <c r="E10" s="241"/>
      <c r="F10" s="241"/>
      <c r="G10" s="241"/>
      <c r="H10" s="241"/>
      <c r="I10" s="241"/>
      <c r="J10" s="241"/>
      <c r="K10" s="239"/>
    </row>
    <row r="11" ht="15" customHeight="1">
      <c r="B11" s="242"/>
      <c r="C11" s="243"/>
      <c r="D11" s="241" t="s">
        <v>162</v>
      </c>
      <c r="E11" s="241"/>
      <c r="F11" s="241"/>
      <c r="G11" s="241"/>
      <c r="H11" s="241"/>
      <c r="I11" s="241"/>
      <c r="J11" s="241"/>
      <c r="K11" s="239"/>
    </row>
    <row r="12" ht="15" customHeight="1">
      <c r="B12" s="242"/>
      <c r="C12" s="243"/>
      <c r="D12" s="241"/>
      <c r="E12" s="241"/>
      <c r="F12" s="241"/>
      <c r="G12" s="241"/>
      <c r="H12" s="241"/>
      <c r="I12" s="241"/>
      <c r="J12" s="241"/>
      <c r="K12" s="239"/>
    </row>
    <row r="13" ht="15" customHeight="1">
      <c r="B13" s="242"/>
      <c r="C13" s="243"/>
      <c r="D13" s="244" t="s">
        <v>163</v>
      </c>
      <c r="E13" s="241"/>
      <c r="F13" s="241"/>
      <c r="G13" s="241"/>
      <c r="H13" s="241"/>
      <c r="I13" s="241"/>
      <c r="J13" s="241"/>
      <c r="K13" s="239"/>
    </row>
    <row r="14" ht="12.75" customHeight="1">
      <c r="B14" s="242"/>
      <c r="C14" s="243"/>
      <c r="D14" s="243"/>
      <c r="E14" s="243"/>
      <c r="F14" s="243"/>
      <c r="G14" s="243"/>
      <c r="H14" s="243"/>
      <c r="I14" s="243"/>
      <c r="J14" s="243"/>
      <c r="K14" s="239"/>
    </row>
    <row r="15" ht="15" customHeight="1">
      <c r="B15" s="242"/>
      <c r="C15" s="243"/>
      <c r="D15" s="241" t="s">
        <v>164</v>
      </c>
      <c r="E15" s="241"/>
      <c r="F15" s="241"/>
      <c r="G15" s="241"/>
      <c r="H15" s="241"/>
      <c r="I15" s="241"/>
      <c r="J15" s="241"/>
      <c r="K15" s="239"/>
    </row>
    <row r="16" ht="15" customHeight="1">
      <c r="B16" s="242"/>
      <c r="C16" s="243"/>
      <c r="D16" s="241" t="s">
        <v>165</v>
      </c>
      <c r="E16" s="241"/>
      <c r="F16" s="241"/>
      <c r="G16" s="241"/>
      <c r="H16" s="241"/>
      <c r="I16" s="241"/>
      <c r="J16" s="241"/>
      <c r="K16" s="239"/>
    </row>
    <row r="17" ht="15" customHeight="1">
      <c r="B17" s="242"/>
      <c r="C17" s="243"/>
      <c r="D17" s="241" t="s">
        <v>166</v>
      </c>
      <c r="E17" s="241"/>
      <c r="F17" s="241"/>
      <c r="G17" s="241"/>
      <c r="H17" s="241"/>
      <c r="I17" s="241"/>
      <c r="J17" s="241"/>
      <c r="K17" s="239"/>
    </row>
    <row r="18" ht="15" customHeight="1">
      <c r="B18" s="242"/>
      <c r="C18" s="243"/>
      <c r="D18" s="243"/>
      <c r="E18" s="245" t="s">
        <v>77</v>
      </c>
      <c r="F18" s="241" t="s">
        <v>167</v>
      </c>
      <c r="G18" s="241"/>
      <c r="H18" s="241"/>
      <c r="I18" s="241"/>
      <c r="J18" s="241"/>
      <c r="K18" s="239"/>
    </row>
    <row r="19" ht="15" customHeight="1">
      <c r="B19" s="242"/>
      <c r="C19" s="243"/>
      <c r="D19" s="243"/>
      <c r="E19" s="245" t="s">
        <v>168</v>
      </c>
      <c r="F19" s="241" t="s">
        <v>169</v>
      </c>
      <c r="G19" s="241"/>
      <c r="H19" s="241"/>
      <c r="I19" s="241"/>
      <c r="J19" s="241"/>
      <c r="K19" s="239"/>
    </row>
    <row r="20" ht="15" customHeight="1">
      <c r="B20" s="242"/>
      <c r="C20" s="243"/>
      <c r="D20" s="243"/>
      <c r="E20" s="245" t="s">
        <v>170</v>
      </c>
      <c r="F20" s="241" t="s">
        <v>171</v>
      </c>
      <c r="G20" s="241"/>
      <c r="H20" s="241"/>
      <c r="I20" s="241"/>
      <c r="J20" s="241"/>
      <c r="K20" s="239"/>
    </row>
    <row r="21" ht="15" customHeight="1">
      <c r="B21" s="242"/>
      <c r="C21" s="243"/>
      <c r="D21" s="243"/>
      <c r="E21" s="245" t="s">
        <v>75</v>
      </c>
      <c r="F21" s="241" t="s">
        <v>76</v>
      </c>
      <c r="G21" s="241"/>
      <c r="H21" s="241"/>
      <c r="I21" s="241"/>
      <c r="J21" s="241"/>
      <c r="K21" s="239"/>
    </row>
    <row r="22" ht="15" customHeight="1">
      <c r="B22" s="242"/>
      <c r="C22" s="243"/>
      <c r="D22" s="243"/>
      <c r="E22" s="245" t="s">
        <v>172</v>
      </c>
      <c r="F22" s="241" t="s">
        <v>173</v>
      </c>
      <c r="G22" s="241"/>
      <c r="H22" s="241"/>
      <c r="I22" s="241"/>
      <c r="J22" s="241"/>
      <c r="K22" s="239"/>
    </row>
    <row r="23" ht="15" customHeight="1">
      <c r="B23" s="242"/>
      <c r="C23" s="243"/>
      <c r="D23" s="243"/>
      <c r="E23" s="245" t="s">
        <v>83</v>
      </c>
      <c r="F23" s="241" t="s">
        <v>174</v>
      </c>
      <c r="G23" s="241"/>
      <c r="H23" s="241"/>
      <c r="I23" s="241"/>
      <c r="J23" s="241"/>
      <c r="K23" s="239"/>
    </row>
    <row r="24" ht="12.75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39"/>
    </row>
    <row r="25" ht="15" customHeight="1">
      <c r="B25" s="242"/>
      <c r="C25" s="241" t="s">
        <v>175</v>
      </c>
      <c r="D25" s="241"/>
      <c r="E25" s="241"/>
      <c r="F25" s="241"/>
      <c r="G25" s="241"/>
      <c r="H25" s="241"/>
      <c r="I25" s="241"/>
      <c r="J25" s="241"/>
      <c r="K25" s="239"/>
    </row>
    <row r="26" ht="15" customHeight="1">
      <c r="B26" s="242"/>
      <c r="C26" s="241" t="s">
        <v>176</v>
      </c>
      <c r="D26" s="241"/>
      <c r="E26" s="241"/>
      <c r="F26" s="241"/>
      <c r="G26" s="241"/>
      <c r="H26" s="241"/>
      <c r="I26" s="241"/>
      <c r="J26" s="241"/>
      <c r="K26" s="239"/>
    </row>
    <row r="27" ht="15" customHeight="1">
      <c r="B27" s="242"/>
      <c r="C27" s="241"/>
      <c r="D27" s="241" t="s">
        <v>177</v>
      </c>
      <c r="E27" s="241"/>
      <c r="F27" s="241"/>
      <c r="G27" s="241"/>
      <c r="H27" s="241"/>
      <c r="I27" s="241"/>
      <c r="J27" s="241"/>
      <c r="K27" s="239"/>
    </row>
    <row r="28" ht="15" customHeight="1">
      <c r="B28" s="242"/>
      <c r="C28" s="243"/>
      <c r="D28" s="241" t="s">
        <v>178</v>
      </c>
      <c r="E28" s="241"/>
      <c r="F28" s="241"/>
      <c r="G28" s="241"/>
      <c r="H28" s="241"/>
      <c r="I28" s="241"/>
      <c r="J28" s="241"/>
      <c r="K28" s="239"/>
    </row>
    <row r="29" ht="12.75" customHeight="1">
      <c r="B29" s="242"/>
      <c r="C29" s="243"/>
      <c r="D29" s="243"/>
      <c r="E29" s="243"/>
      <c r="F29" s="243"/>
      <c r="G29" s="243"/>
      <c r="H29" s="243"/>
      <c r="I29" s="243"/>
      <c r="J29" s="243"/>
      <c r="K29" s="239"/>
    </row>
    <row r="30" ht="15" customHeight="1">
      <c r="B30" s="242"/>
      <c r="C30" s="243"/>
      <c r="D30" s="241" t="s">
        <v>179</v>
      </c>
      <c r="E30" s="241"/>
      <c r="F30" s="241"/>
      <c r="G30" s="241"/>
      <c r="H30" s="241"/>
      <c r="I30" s="241"/>
      <c r="J30" s="241"/>
      <c r="K30" s="239"/>
    </row>
    <row r="31" ht="15" customHeight="1">
      <c r="B31" s="242"/>
      <c r="C31" s="243"/>
      <c r="D31" s="241" t="s">
        <v>180</v>
      </c>
      <c r="E31" s="241"/>
      <c r="F31" s="241"/>
      <c r="G31" s="241"/>
      <c r="H31" s="241"/>
      <c r="I31" s="241"/>
      <c r="J31" s="241"/>
      <c r="K31" s="239"/>
    </row>
    <row r="32" ht="12.75" customHeight="1">
      <c r="B32" s="242"/>
      <c r="C32" s="243"/>
      <c r="D32" s="243"/>
      <c r="E32" s="243"/>
      <c r="F32" s="243"/>
      <c r="G32" s="243"/>
      <c r="H32" s="243"/>
      <c r="I32" s="243"/>
      <c r="J32" s="243"/>
      <c r="K32" s="239"/>
    </row>
    <row r="33" ht="15" customHeight="1">
      <c r="B33" s="242"/>
      <c r="C33" s="243"/>
      <c r="D33" s="241" t="s">
        <v>181</v>
      </c>
      <c r="E33" s="241"/>
      <c r="F33" s="241"/>
      <c r="G33" s="241"/>
      <c r="H33" s="241"/>
      <c r="I33" s="241"/>
      <c r="J33" s="241"/>
      <c r="K33" s="239"/>
    </row>
    <row r="34" ht="15" customHeight="1">
      <c r="B34" s="242"/>
      <c r="C34" s="243"/>
      <c r="D34" s="241" t="s">
        <v>182</v>
      </c>
      <c r="E34" s="241"/>
      <c r="F34" s="241"/>
      <c r="G34" s="241"/>
      <c r="H34" s="241"/>
      <c r="I34" s="241"/>
      <c r="J34" s="241"/>
      <c r="K34" s="239"/>
    </row>
    <row r="35" ht="15" customHeight="1">
      <c r="B35" s="242"/>
      <c r="C35" s="243"/>
      <c r="D35" s="241" t="s">
        <v>183</v>
      </c>
      <c r="E35" s="241"/>
      <c r="F35" s="241"/>
      <c r="G35" s="241"/>
      <c r="H35" s="241"/>
      <c r="I35" s="241"/>
      <c r="J35" s="241"/>
      <c r="K35" s="239"/>
    </row>
    <row r="36" ht="15" customHeight="1">
      <c r="B36" s="242"/>
      <c r="C36" s="243"/>
      <c r="D36" s="241"/>
      <c r="E36" s="244" t="s">
        <v>100</v>
      </c>
      <c r="F36" s="241"/>
      <c r="G36" s="241" t="s">
        <v>184</v>
      </c>
      <c r="H36" s="241"/>
      <c r="I36" s="241"/>
      <c r="J36" s="241"/>
      <c r="K36" s="239"/>
    </row>
    <row r="37" ht="30.75" customHeight="1">
      <c r="B37" s="242"/>
      <c r="C37" s="243"/>
      <c r="D37" s="241"/>
      <c r="E37" s="244" t="s">
        <v>185</v>
      </c>
      <c r="F37" s="241"/>
      <c r="G37" s="241" t="s">
        <v>186</v>
      </c>
      <c r="H37" s="241"/>
      <c r="I37" s="241"/>
      <c r="J37" s="241"/>
      <c r="K37" s="239"/>
    </row>
    <row r="38" ht="15" customHeight="1">
      <c r="B38" s="242"/>
      <c r="C38" s="243"/>
      <c r="D38" s="241"/>
      <c r="E38" s="244" t="s">
        <v>52</v>
      </c>
      <c r="F38" s="241"/>
      <c r="G38" s="241" t="s">
        <v>187</v>
      </c>
      <c r="H38" s="241"/>
      <c r="I38" s="241"/>
      <c r="J38" s="241"/>
      <c r="K38" s="239"/>
    </row>
    <row r="39" ht="15" customHeight="1">
      <c r="B39" s="242"/>
      <c r="C39" s="243"/>
      <c r="D39" s="241"/>
      <c r="E39" s="244" t="s">
        <v>53</v>
      </c>
      <c r="F39" s="241"/>
      <c r="G39" s="241" t="s">
        <v>188</v>
      </c>
      <c r="H39" s="241"/>
      <c r="I39" s="241"/>
      <c r="J39" s="241"/>
      <c r="K39" s="239"/>
    </row>
    <row r="40" ht="15" customHeight="1">
      <c r="B40" s="242"/>
      <c r="C40" s="243"/>
      <c r="D40" s="241"/>
      <c r="E40" s="244" t="s">
        <v>101</v>
      </c>
      <c r="F40" s="241"/>
      <c r="G40" s="241" t="s">
        <v>189</v>
      </c>
      <c r="H40" s="241"/>
      <c r="I40" s="241"/>
      <c r="J40" s="241"/>
      <c r="K40" s="239"/>
    </row>
    <row r="41" ht="15" customHeight="1">
      <c r="B41" s="242"/>
      <c r="C41" s="243"/>
      <c r="D41" s="241"/>
      <c r="E41" s="244" t="s">
        <v>102</v>
      </c>
      <c r="F41" s="241"/>
      <c r="G41" s="241" t="s">
        <v>190</v>
      </c>
      <c r="H41" s="241"/>
      <c r="I41" s="241"/>
      <c r="J41" s="241"/>
      <c r="K41" s="239"/>
    </row>
    <row r="42" ht="15" customHeight="1">
      <c r="B42" s="242"/>
      <c r="C42" s="243"/>
      <c r="D42" s="241"/>
      <c r="E42" s="244" t="s">
        <v>191</v>
      </c>
      <c r="F42" s="241"/>
      <c r="G42" s="241" t="s">
        <v>192</v>
      </c>
      <c r="H42" s="241"/>
      <c r="I42" s="241"/>
      <c r="J42" s="241"/>
      <c r="K42" s="239"/>
    </row>
    <row r="43" ht="15" customHeight="1">
      <c r="B43" s="242"/>
      <c r="C43" s="243"/>
      <c r="D43" s="241"/>
      <c r="E43" s="244"/>
      <c r="F43" s="241"/>
      <c r="G43" s="241" t="s">
        <v>193</v>
      </c>
      <c r="H43" s="241"/>
      <c r="I43" s="241"/>
      <c r="J43" s="241"/>
      <c r="K43" s="239"/>
    </row>
    <row r="44" ht="15" customHeight="1">
      <c r="B44" s="242"/>
      <c r="C44" s="243"/>
      <c r="D44" s="241"/>
      <c r="E44" s="244" t="s">
        <v>194</v>
      </c>
      <c r="F44" s="241"/>
      <c r="G44" s="241" t="s">
        <v>195</v>
      </c>
      <c r="H44" s="241"/>
      <c r="I44" s="241"/>
      <c r="J44" s="241"/>
      <c r="K44" s="239"/>
    </row>
    <row r="45" ht="15" customHeight="1">
      <c r="B45" s="242"/>
      <c r="C45" s="243"/>
      <c r="D45" s="241"/>
      <c r="E45" s="244" t="s">
        <v>104</v>
      </c>
      <c r="F45" s="241"/>
      <c r="G45" s="241" t="s">
        <v>196</v>
      </c>
      <c r="H45" s="241"/>
      <c r="I45" s="241"/>
      <c r="J45" s="241"/>
      <c r="K45" s="239"/>
    </row>
    <row r="46" ht="12.75" customHeight="1">
      <c r="B46" s="242"/>
      <c r="C46" s="243"/>
      <c r="D46" s="241"/>
      <c r="E46" s="241"/>
      <c r="F46" s="241"/>
      <c r="G46" s="241"/>
      <c r="H46" s="241"/>
      <c r="I46" s="241"/>
      <c r="J46" s="241"/>
      <c r="K46" s="239"/>
    </row>
    <row r="47" ht="15" customHeight="1">
      <c r="B47" s="242"/>
      <c r="C47" s="243"/>
      <c r="D47" s="241" t="s">
        <v>197</v>
      </c>
      <c r="E47" s="241"/>
      <c r="F47" s="241"/>
      <c r="G47" s="241"/>
      <c r="H47" s="241"/>
      <c r="I47" s="241"/>
      <c r="J47" s="241"/>
      <c r="K47" s="239"/>
    </row>
    <row r="48" ht="15" customHeight="1">
      <c r="B48" s="242"/>
      <c r="C48" s="243"/>
      <c r="D48" s="243"/>
      <c r="E48" s="241" t="s">
        <v>198</v>
      </c>
      <c r="F48" s="241"/>
      <c r="G48" s="241"/>
      <c r="H48" s="241"/>
      <c r="I48" s="241"/>
      <c r="J48" s="241"/>
      <c r="K48" s="239"/>
    </row>
    <row r="49" ht="15" customHeight="1">
      <c r="B49" s="242"/>
      <c r="C49" s="243"/>
      <c r="D49" s="243"/>
      <c r="E49" s="241" t="s">
        <v>199</v>
      </c>
      <c r="F49" s="241"/>
      <c r="G49" s="241"/>
      <c r="H49" s="241"/>
      <c r="I49" s="241"/>
      <c r="J49" s="241"/>
      <c r="K49" s="239"/>
    </row>
    <row r="50" ht="15" customHeight="1">
      <c r="B50" s="242"/>
      <c r="C50" s="243"/>
      <c r="D50" s="243"/>
      <c r="E50" s="241" t="s">
        <v>200</v>
      </c>
      <c r="F50" s="241"/>
      <c r="G50" s="241"/>
      <c r="H50" s="241"/>
      <c r="I50" s="241"/>
      <c r="J50" s="241"/>
      <c r="K50" s="239"/>
    </row>
    <row r="51" ht="15" customHeight="1">
      <c r="B51" s="242"/>
      <c r="C51" s="243"/>
      <c r="D51" s="241" t="s">
        <v>201</v>
      </c>
      <c r="E51" s="241"/>
      <c r="F51" s="241"/>
      <c r="G51" s="241"/>
      <c r="H51" s="241"/>
      <c r="I51" s="241"/>
      <c r="J51" s="241"/>
      <c r="K51" s="239"/>
    </row>
    <row r="52" ht="25.5" customHeight="1">
      <c r="B52" s="237"/>
      <c r="C52" s="238" t="s">
        <v>202</v>
      </c>
      <c r="D52" s="238"/>
      <c r="E52" s="238"/>
      <c r="F52" s="238"/>
      <c r="G52" s="238"/>
      <c r="H52" s="238"/>
      <c r="I52" s="238"/>
      <c r="J52" s="238"/>
      <c r="K52" s="239"/>
    </row>
    <row r="53" ht="5.25" customHeight="1">
      <c r="B53" s="237"/>
      <c r="C53" s="240"/>
      <c r="D53" s="240"/>
      <c r="E53" s="240"/>
      <c r="F53" s="240"/>
      <c r="G53" s="240"/>
      <c r="H53" s="240"/>
      <c r="I53" s="240"/>
      <c r="J53" s="240"/>
      <c r="K53" s="239"/>
    </row>
    <row r="54" ht="15" customHeight="1">
      <c r="B54" s="237"/>
      <c r="C54" s="241" t="s">
        <v>203</v>
      </c>
      <c r="D54" s="241"/>
      <c r="E54" s="241"/>
      <c r="F54" s="241"/>
      <c r="G54" s="241"/>
      <c r="H54" s="241"/>
      <c r="I54" s="241"/>
      <c r="J54" s="241"/>
      <c r="K54" s="239"/>
    </row>
    <row r="55" ht="15" customHeight="1">
      <c r="B55" s="237"/>
      <c r="C55" s="241" t="s">
        <v>204</v>
      </c>
      <c r="D55" s="241"/>
      <c r="E55" s="241"/>
      <c r="F55" s="241"/>
      <c r="G55" s="241"/>
      <c r="H55" s="241"/>
      <c r="I55" s="241"/>
      <c r="J55" s="241"/>
      <c r="K55" s="239"/>
    </row>
    <row r="56" ht="12.75" customHeight="1">
      <c r="B56" s="237"/>
      <c r="C56" s="241"/>
      <c r="D56" s="241"/>
      <c r="E56" s="241"/>
      <c r="F56" s="241"/>
      <c r="G56" s="241"/>
      <c r="H56" s="241"/>
      <c r="I56" s="241"/>
      <c r="J56" s="241"/>
      <c r="K56" s="239"/>
    </row>
    <row r="57" ht="15" customHeight="1">
      <c r="B57" s="237"/>
      <c r="C57" s="241" t="s">
        <v>205</v>
      </c>
      <c r="D57" s="241"/>
      <c r="E57" s="241"/>
      <c r="F57" s="241"/>
      <c r="G57" s="241"/>
      <c r="H57" s="241"/>
      <c r="I57" s="241"/>
      <c r="J57" s="241"/>
      <c r="K57" s="239"/>
    </row>
    <row r="58" ht="15" customHeight="1">
      <c r="B58" s="237"/>
      <c r="C58" s="243"/>
      <c r="D58" s="241" t="s">
        <v>206</v>
      </c>
      <c r="E58" s="241"/>
      <c r="F58" s="241"/>
      <c r="G58" s="241"/>
      <c r="H58" s="241"/>
      <c r="I58" s="241"/>
      <c r="J58" s="241"/>
      <c r="K58" s="239"/>
    </row>
    <row r="59" ht="15" customHeight="1">
      <c r="B59" s="237"/>
      <c r="C59" s="243"/>
      <c r="D59" s="241" t="s">
        <v>207</v>
      </c>
      <c r="E59" s="241"/>
      <c r="F59" s="241"/>
      <c r="G59" s="241"/>
      <c r="H59" s="241"/>
      <c r="I59" s="241"/>
      <c r="J59" s="241"/>
      <c r="K59" s="239"/>
    </row>
    <row r="60" ht="15" customHeight="1">
      <c r="B60" s="237"/>
      <c r="C60" s="243"/>
      <c r="D60" s="241" t="s">
        <v>208</v>
      </c>
      <c r="E60" s="241"/>
      <c r="F60" s="241"/>
      <c r="G60" s="241"/>
      <c r="H60" s="241"/>
      <c r="I60" s="241"/>
      <c r="J60" s="241"/>
      <c r="K60" s="239"/>
    </row>
    <row r="61" ht="15" customHeight="1">
      <c r="B61" s="237"/>
      <c r="C61" s="243"/>
      <c r="D61" s="241" t="s">
        <v>209</v>
      </c>
      <c r="E61" s="241"/>
      <c r="F61" s="241"/>
      <c r="G61" s="241"/>
      <c r="H61" s="241"/>
      <c r="I61" s="241"/>
      <c r="J61" s="241"/>
      <c r="K61" s="239"/>
    </row>
    <row r="62" ht="15" customHeight="1">
      <c r="B62" s="237"/>
      <c r="C62" s="243"/>
      <c r="D62" s="246" t="s">
        <v>210</v>
      </c>
      <c r="E62" s="246"/>
      <c r="F62" s="246"/>
      <c r="G62" s="246"/>
      <c r="H62" s="246"/>
      <c r="I62" s="246"/>
      <c r="J62" s="246"/>
      <c r="K62" s="239"/>
    </row>
    <row r="63" ht="15" customHeight="1">
      <c r="B63" s="237"/>
      <c r="C63" s="243"/>
      <c r="D63" s="241" t="s">
        <v>211</v>
      </c>
      <c r="E63" s="241"/>
      <c r="F63" s="241"/>
      <c r="G63" s="241"/>
      <c r="H63" s="241"/>
      <c r="I63" s="241"/>
      <c r="J63" s="241"/>
      <c r="K63" s="239"/>
    </row>
    <row r="64" ht="12.75" customHeight="1">
      <c r="B64" s="237"/>
      <c r="C64" s="243"/>
      <c r="D64" s="243"/>
      <c r="E64" s="247"/>
      <c r="F64" s="243"/>
      <c r="G64" s="243"/>
      <c r="H64" s="243"/>
      <c r="I64" s="243"/>
      <c r="J64" s="243"/>
      <c r="K64" s="239"/>
    </row>
    <row r="65" ht="15" customHeight="1">
      <c r="B65" s="237"/>
      <c r="C65" s="243"/>
      <c r="D65" s="241" t="s">
        <v>212</v>
      </c>
      <c r="E65" s="241"/>
      <c r="F65" s="241"/>
      <c r="G65" s="241"/>
      <c r="H65" s="241"/>
      <c r="I65" s="241"/>
      <c r="J65" s="241"/>
      <c r="K65" s="239"/>
    </row>
    <row r="66" ht="15" customHeight="1">
      <c r="B66" s="237"/>
      <c r="C66" s="243"/>
      <c r="D66" s="246" t="s">
        <v>213</v>
      </c>
      <c r="E66" s="246"/>
      <c r="F66" s="246"/>
      <c r="G66" s="246"/>
      <c r="H66" s="246"/>
      <c r="I66" s="246"/>
      <c r="J66" s="246"/>
      <c r="K66" s="239"/>
    </row>
    <row r="67" ht="15" customHeight="1">
      <c r="B67" s="237"/>
      <c r="C67" s="243"/>
      <c r="D67" s="241" t="s">
        <v>214</v>
      </c>
      <c r="E67" s="241"/>
      <c r="F67" s="241"/>
      <c r="G67" s="241"/>
      <c r="H67" s="241"/>
      <c r="I67" s="241"/>
      <c r="J67" s="241"/>
      <c r="K67" s="239"/>
    </row>
    <row r="68" ht="15" customHeight="1">
      <c r="B68" s="237"/>
      <c r="C68" s="243"/>
      <c r="D68" s="241" t="s">
        <v>215</v>
      </c>
      <c r="E68" s="241"/>
      <c r="F68" s="241"/>
      <c r="G68" s="241"/>
      <c r="H68" s="241"/>
      <c r="I68" s="241"/>
      <c r="J68" s="241"/>
      <c r="K68" s="239"/>
    </row>
    <row r="69" ht="15" customHeight="1">
      <c r="B69" s="237"/>
      <c r="C69" s="243"/>
      <c r="D69" s="241" t="s">
        <v>216</v>
      </c>
      <c r="E69" s="241"/>
      <c r="F69" s="241"/>
      <c r="G69" s="241"/>
      <c r="H69" s="241"/>
      <c r="I69" s="241"/>
      <c r="J69" s="241"/>
      <c r="K69" s="239"/>
    </row>
    <row r="70" ht="15" customHeight="1">
      <c r="B70" s="237"/>
      <c r="C70" s="243"/>
      <c r="D70" s="241" t="s">
        <v>217</v>
      </c>
      <c r="E70" s="241"/>
      <c r="F70" s="241"/>
      <c r="G70" s="241"/>
      <c r="H70" s="241"/>
      <c r="I70" s="241"/>
      <c r="J70" s="241"/>
      <c r="K70" s="239"/>
    </row>
    <row r="71" ht="12.75" customHeight="1">
      <c r="B71" s="248"/>
      <c r="C71" s="249"/>
      <c r="D71" s="249"/>
      <c r="E71" s="249"/>
      <c r="F71" s="249"/>
      <c r="G71" s="249"/>
      <c r="H71" s="249"/>
      <c r="I71" s="249"/>
      <c r="J71" s="249"/>
      <c r="K71" s="250"/>
    </row>
    <row r="72" ht="18.75" customHeight="1">
      <c r="B72" s="251"/>
      <c r="C72" s="251"/>
      <c r="D72" s="251"/>
      <c r="E72" s="251"/>
      <c r="F72" s="251"/>
      <c r="G72" s="251"/>
      <c r="H72" s="251"/>
      <c r="I72" s="251"/>
      <c r="J72" s="251"/>
      <c r="K72" s="252"/>
    </row>
    <row r="73" ht="18.75" customHeight="1">
      <c r="B73" s="252"/>
      <c r="C73" s="252"/>
      <c r="D73" s="252"/>
      <c r="E73" s="252"/>
      <c r="F73" s="252"/>
      <c r="G73" s="252"/>
      <c r="H73" s="252"/>
      <c r="I73" s="252"/>
      <c r="J73" s="252"/>
      <c r="K73" s="252"/>
    </row>
    <row r="74" ht="7.5" customHeight="1">
      <c r="B74" s="253"/>
      <c r="C74" s="254"/>
      <c r="D74" s="254"/>
      <c r="E74" s="254"/>
      <c r="F74" s="254"/>
      <c r="G74" s="254"/>
      <c r="H74" s="254"/>
      <c r="I74" s="254"/>
      <c r="J74" s="254"/>
      <c r="K74" s="255"/>
    </row>
    <row r="75" ht="45" customHeight="1">
      <c r="B75" s="256"/>
      <c r="C75" s="257" t="s">
        <v>218</v>
      </c>
      <c r="D75" s="257"/>
      <c r="E75" s="257"/>
      <c r="F75" s="257"/>
      <c r="G75" s="257"/>
      <c r="H75" s="257"/>
      <c r="I75" s="257"/>
      <c r="J75" s="257"/>
      <c r="K75" s="258"/>
    </row>
    <row r="76" ht="17.25" customHeight="1">
      <c r="B76" s="256"/>
      <c r="C76" s="259" t="s">
        <v>219</v>
      </c>
      <c r="D76" s="259"/>
      <c r="E76" s="259"/>
      <c r="F76" s="259" t="s">
        <v>220</v>
      </c>
      <c r="G76" s="260"/>
      <c r="H76" s="259" t="s">
        <v>53</v>
      </c>
      <c r="I76" s="259" t="s">
        <v>56</v>
      </c>
      <c r="J76" s="259" t="s">
        <v>221</v>
      </c>
      <c r="K76" s="258"/>
    </row>
    <row r="77" ht="17.25" customHeight="1">
      <c r="B77" s="256"/>
      <c r="C77" s="261" t="s">
        <v>222</v>
      </c>
      <c r="D77" s="261"/>
      <c r="E77" s="261"/>
      <c r="F77" s="262" t="s">
        <v>223</v>
      </c>
      <c r="G77" s="263"/>
      <c r="H77" s="261"/>
      <c r="I77" s="261"/>
      <c r="J77" s="261" t="s">
        <v>224</v>
      </c>
      <c r="K77" s="258"/>
    </row>
    <row r="78" ht="5.25" customHeight="1">
      <c r="B78" s="256"/>
      <c r="C78" s="264"/>
      <c r="D78" s="264"/>
      <c r="E78" s="264"/>
      <c r="F78" s="264"/>
      <c r="G78" s="265"/>
      <c r="H78" s="264"/>
      <c r="I78" s="264"/>
      <c r="J78" s="264"/>
      <c r="K78" s="258"/>
    </row>
    <row r="79" ht="15" customHeight="1">
      <c r="B79" s="256"/>
      <c r="C79" s="244" t="s">
        <v>52</v>
      </c>
      <c r="D79" s="264"/>
      <c r="E79" s="264"/>
      <c r="F79" s="266" t="s">
        <v>225</v>
      </c>
      <c r="G79" s="265"/>
      <c r="H79" s="244" t="s">
        <v>226</v>
      </c>
      <c r="I79" s="244" t="s">
        <v>227</v>
      </c>
      <c r="J79" s="244">
        <v>20</v>
      </c>
      <c r="K79" s="258"/>
    </row>
    <row r="80" ht="15" customHeight="1">
      <c r="B80" s="256"/>
      <c r="C80" s="244" t="s">
        <v>228</v>
      </c>
      <c r="D80" s="244"/>
      <c r="E80" s="244"/>
      <c r="F80" s="266" t="s">
        <v>225</v>
      </c>
      <c r="G80" s="265"/>
      <c r="H80" s="244" t="s">
        <v>229</v>
      </c>
      <c r="I80" s="244" t="s">
        <v>227</v>
      </c>
      <c r="J80" s="244">
        <v>120</v>
      </c>
      <c r="K80" s="258"/>
    </row>
    <row r="81" ht="15" customHeight="1">
      <c r="B81" s="267"/>
      <c r="C81" s="244" t="s">
        <v>230</v>
      </c>
      <c r="D81" s="244"/>
      <c r="E81" s="244"/>
      <c r="F81" s="266" t="s">
        <v>231</v>
      </c>
      <c r="G81" s="265"/>
      <c r="H81" s="244" t="s">
        <v>232</v>
      </c>
      <c r="I81" s="244" t="s">
        <v>227</v>
      </c>
      <c r="J81" s="244">
        <v>50</v>
      </c>
      <c r="K81" s="258"/>
    </row>
    <row r="82" ht="15" customHeight="1">
      <c r="B82" s="267"/>
      <c r="C82" s="244" t="s">
        <v>233</v>
      </c>
      <c r="D82" s="244"/>
      <c r="E82" s="244"/>
      <c r="F82" s="266" t="s">
        <v>225</v>
      </c>
      <c r="G82" s="265"/>
      <c r="H82" s="244" t="s">
        <v>234</v>
      </c>
      <c r="I82" s="244" t="s">
        <v>235</v>
      </c>
      <c r="J82" s="244"/>
      <c r="K82" s="258"/>
    </row>
    <row r="83" ht="15" customHeight="1">
      <c r="B83" s="267"/>
      <c r="C83" s="268" t="s">
        <v>236</v>
      </c>
      <c r="D83" s="268"/>
      <c r="E83" s="268"/>
      <c r="F83" s="269" t="s">
        <v>231</v>
      </c>
      <c r="G83" s="268"/>
      <c r="H83" s="268" t="s">
        <v>237</v>
      </c>
      <c r="I83" s="268" t="s">
        <v>227</v>
      </c>
      <c r="J83" s="268">
        <v>15</v>
      </c>
      <c r="K83" s="258"/>
    </row>
    <row r="84" ht="15" customHeight="1">
      <c r="B84" s="267"/>
      <c r="C84" s="268" t="s">
        <v>238</v>
      </c>
      <c r="D84" s="268"/>
      <c r="E84" s="268"/>
      <c r="F84" s="269" t="s">
        <v>231</v>
      </c>
      <c r="G84" s="268"/>
      <c r="H84" s="268" t="s">
        <v>239</v>
      </c>
      <c r="I84" s="268" t="s">
        <v>227</v>
      </c>
      <c r="J84" s="268">
        <v>15</v>
      </c>
      <c r="K84" s="258"/>
    </row>
    <row r="85" ht="15" customHeight="1">
      <c r="B85" s="267"/>
      <c r="C85" s="268" t="s">
        <v>240</v>
      </c>
      <c r="D85" s="268"/>
      <c r="E85" s="268"/>
      <c r="F85" s="269" t="s">
        <v>231</v>
      </c>
      <c r="G85" s="268"/>
      <c r="H85" s="268" t="s">
        <v>241</v>
      </c>
      <c r="I85" s="268" t="s">
        <v>227</v>
      </c>
      <c r="J85" s="268">
        <v>20</v>
      </c>
      <c r="K85" s="258"/>
    </row>
    <row r="86" ht="15" customHeight="1">
      <c r="B86" s="267"/>
      <c r="C86" s="268" t="s">
        <v>242</v>
      </c>
      <c r="D86" s="268"/>
      <c r="E86" s="268"/>
      <c r="F86" s="269" t="s">
        <v>231</v>
      </c>
      <c r="G86" s="268"/>
      <c r="H86" s="268" t="s">
        <v>243</v>
      </c>
      <c r="I86" s="268" t="s">
        <v>227</v>
      </c>
      <c r="J86" s="268">
        <v>20</v>
      </c>
      <c r="K86" s="258"/>
    </row>
    <row r="87" ht="15" customHeight="1">
      <c r="B87" s="267"/>
      <c r="C87" s="244" t="s">
        <v>244</v>
      </c>
      <c r="D87" s="244"/>
      <c r="E87" s="244"/>
      <c r="F87" s="266" t="s">
        <v>231</v>
      </c>
      <c r="G87" s="265"/>
      <c r="H87" s="244" t="s">
        <v>245</v>
      </c>
      <c r="I87" s="244" t="s">
        <v>227</v>
      </c>
      <c r="J87" s="244">
        <v>50</v>
      </c>
      <c r="K87" s="258"/>
    </row>
    <row r="88" ht="15" customHeight="1">
      <c r="B88" s="267"/>
      <c r="C88" s="244" t="s">
        <v>246</v>
      </c>
      <c r="D88" s="244"/>
      <c r="E88" s="244"/>
      <c r="F88" s="266" t="s">
        <v>231</v>
      </c>
      <c r="G88" s="265"/>
      <c r="H88" s="244" t="s">
        <v>247</v>
      </c>
      <c r="I88" s="244" t="s">
        <v>227</v>
      </c>
      <c r="J88" s="244">
        <v>20</v>
      </c>
      <c r="K88" s="258"/>
    </row>
    <row r="89" ht="15" customHeight="1">
      <c r="B89" s="267"/>
      <c r="C89" s="244" t="s">
        <v>248</v>
      </c>
      <c r="D89" s="244"/>
      <c r="E89" s="244"/>
      <c r="F89" s="266" t="s">
        <v>231</v>
      </c>
      <c r="G89" s="265"/>
      <c r="H89" s="244" t="s">
        <v>249</v>
      </c>
      <c r="I89" s="244" t="s">
        <v>227</v>
      </c>
      <c r="J89" s="244">
        <v>20</v>
      </c>
      <c r="K89" s="258"/>
    </row>
    <row r="90" ht="15" customHeight="1">
      <c r="B90" s="267"/>
      <c r="C90" s="244" t="s">
        <v>250</v>
      </c>
      <c r="D90" s="244"/>
      <c r="E90" s="244"/>
      <c r="F90" s="266" t="s">
        <v>231</v>
      </c>
      <c r="G90" s="265"/>
      <c r="H90" s="244" t="s">
        <v>251</v>
      </c>
      <c r="I90" s="244" t="s">
        <v>227</v>
      </c>
      <c r="J90" s="244">
        <v>50</v>
      </c>
      <c r="K90" s="258"/>
    </row>
    <row r="91" ht="15" customHeight="1">
      <c r="B91" s="267"/>
      <c r="C91" s="244" t="s">
        <v>252</v>
      </c>
      <c r="D91" s="244"/>
      <c r="E91" s="244"/>
      <c r="F91" s="266" t="s">
        <v>231</v>
      </c>
      <c r="G91" s="265"/>
      <c r="H91" s="244" t="s">
        <v>252</v>
      </c>
      <c r="I91" s="244" t="s">
        <v>227</v>
      </c>
      <c r="J91" s="244">
        <v>50</v>
      </c>
      <c r="K91" s="258"/>
    </row>
    <row r="92" ht="15" customHeight="1">
      <c r="B92" s="267"/>
      <c r="C92" s="244" t="s">
        <v>253</v>
      </c>
      <c r="D92" s="244"/>
      <c r="E92" s="244"/>
      <c r="F92" s="266" t="s">
        <v>231</v>
      </c>
      <c r="G92" s="265"/>
      <c r="H92" s="244" t="s">
        <v>254</v>
      </c>
      <c r="I92" s="244" t="s">
        <v>227</v>
      </c>
      <c r="J92" s="244">
        <v>255</v>
      </c>
      <c r="K92" s="258"/>
    </row>
    <row r="93" ht="15" customHeight="1">
      <c r="B93" s="267"/>
      <c r="C93" s="244" t="s">
        <v>255</v>
      </c>
      <c r="D93" s="244"/>
      <c r="E93" s="244"/>
      <c r="F93" s="266" t="s">
        <v>225</v>
      </c>
      <c r="G93" s="265"/>
      <c r="H93" s="244" t="s">
        <v>256</v>
      </c>
      <c r="I93" s="244" t="s">
        <v>257</v>
      </c>
      <c r="J93" s="244"/>
      <c r="K93" s="258"/>
    </row>
    <row r="94" ht="15" customHeight="1">
      <c r="B94" s="267"/>
      <c r="C94" s="244" t="s">
        <v>258</v>
      </c>
      <c r="D94" s="244"/>
      <c r="E94" s="244"/>
      <c r="F94" s="266" t="s">
        <v>225</v>
      </c>
      <c r="G94" s="265"/>
      <c r="H94" s="244" t="s">
        <v>259</v>
      </c>
      <c r="I94" s="244" t="s">
        <v>260</v>
      </c>
      <c r="J94" s="244"/>
      <c r="K94" s="258"/>
    </row>
    <row r="95" ht="15" customHeight="1">
      <c r="B95" s="267"/>
      <c r="C95" s="244" t="s">
        <v>261</v>
      </c>
      <c r="D95" s="244"/>
      <c r="E95" s="244"/>
      <c r="F95" s="266" t="s">
        <v>225</v>
      </c>
      <c r="G95" s="265"/>
      <c r="H95" s="244" t="s">
        <v>261</v>
      </c>
      <c r="I95" s="244" t="s">
        <v>260</v>
      </c>
      <c r="J95" s="244"/>
      <c r="K95" s="258"/>
    </row>
    <row r="96" ht="15" customHeight="1">
      <c r="B96" s="267"/>
      <c r="C96" s="244" t="s">
        <v>37</v>
      </c>
      <c r="D96" s="244"/>
      <c r="E96" s="244"/>
      <c r="F96" s="266" t="s">
        <v>225</v>
      </c>
      <c r="G96" s="265"/>
      <c r="H96" s="244" t="s">
        <v>262</v>
      </c>
      <c r="I96" s="244" t="s">
        <v>260</v>
      </c>
      <c r="J96" s="244"/>
      <c r="K96" s="258"/>
    </row>
    <row r="97" ht="15" customHeight="1">
      <c r="B97" s="267"/>
      <c r="C97" s="244" t="s">
        <v>47</v>
      </c>
      <c r="D97" s="244"/>
      <c r="E97" s="244"/>
      <c r="F97" s="266" t="s">
        <v>225</v>
      </c>
      <c r="G97" s="265"/>
      <c r="H97" s="244" t="s">
        <v>263</v>
      </c>
      <c r="I97" s="244" t="s">
        <v>260</v>
      </c>
      <c r="J97" s="244"/>
      <c r="K97" s="258"/>
    </row>
    <row r="98" ht="15" customHeight="1">
      <c r="B98" s="270"/>
      <c r="C98" s="271"/>
      <c r="D98" s="271"/>
      <c r="E98" s="271"/>
      <c r="F98" s="271"/>
      <c r="G98" s="271"/>
      <c r="H98" s="271"/>
      <c r="I98" s="271"/>
      <c r="J98" s="271"/>
      <c r="K98" s="272"/>
    </row>
    <row r="99" ht="18.75" customHeight="1">
      <c r="B99" s="273"/>
      <c r="C99" s="274"/>
      <c r="D99" s="274"/>
      <c r="E99" s="274"/>
      <c r="F99" s="274"/>
      <c r="G99" s="274"/>
      <c r="H99" s="274"/>
      <c r="I99" s="274"/>
      <c r="J99" s="274"/>
      <c r="K99" s="273"/>
    </row>
    <row r="100" ht="18.75" customHeight="1">
      <c r="B100" s="252"/>
      <c r="C100" s="252"/>
      <c r="D100" s="252"/>
      <c r="E100" s="252"/>
      <c r="F100" s="252"/>
      <c r="G100" s="252"/>
      <c r="H100" s="252"/>
      <c r="I100" s="252"/>
      <c r="J100" s="252"/>
      <c r="K100" s="252"/>
    </row>
    <row r="101" ht="7.5" customHeight="1">
      <c r="B101" s="253"/>
      <c r="C101" s="254"/>
      <c r="D101" s="254"/>
      <c r="E101" s="254"/>
      <c r="F101" s="254"/>
      <c r="G101" s="254"/>
      <c r="H101" s="254"/>
      <c r="I101" s="254"/>
      <c r="J101" s="254"/>
      <c r="K101" s="255"/>
    </row>
    <row r="102" ht="45" customHeight="1">
      <c r="B102" s="256"/>
      <c r="C102" s="257" t="s">
        <v>264</v>
      </c>
      <c r="D102" s="257"/>
      <c r="E102" s="257"/>
      <c r="F102" s="257"/>
      <c r="G102" s="257"/>
      <c r="H102" s="257"/>
      <c r="I102" s="257"/>
      <c r="J102" s="257"/>
      <c r="K102" s="258"/>
    </row>
    <row r="103" ht="17.25" customHeight="1">
      <c r="B103" s="256"/>
      <c r="C103" s="259" t="s">
        <v>219</v>
      </c>
      <c r="D103" s="259"/>
      <c r="E103" s="259"/>
      <c r="F103" s="259" t="s">
        <v>220</v>
      </c>
      <c r="G103" s="260"/>
      <c r="H103" s="259" t="s">
        <v>53</v>
      </c>
      <c r="I103" s="259" t="s">
        <v>56</v>
      </c>
      <c r="J103" s="259" t="s">
        <v>221</v>
      </c>
      <c r="K103" s="258"/>
    </row>
    <row r="104" ht="17.25" customHeight="1">
      <c r="B104" s="256"/>
      <c r="C104" s="261" t="s">
        <v>222</v>
      </c>
      <c r="D104" s="261"/>
      <c r="E104" s="261"/>
      <c r="F104" s="262" t="s">
        <v>223</v>
      </c>
      <c r="G104" s="263"/>
      <c r="H104" s="261"/>
      <c r="I104" s="261"/>
      <c r="J104" s="261" t="s">
        <v>224</v>
      </c>
      <c r="K104" s="258"/>
    </row>
    <row r="105" ht="5.25" customHeight="1">
      <c r="B105" s="256"/>
      <c r="C105" s="259"/>
      <c r="D105" s="259"/>
      <c r="E105" s="259"/>
      <c r="F105" s="259"/>
      <c r="G105" s="275"/>
      <c r="H105" s="259"/>
      <c r="I105" s="259"/>
      <c r="J105" s="259"/>
      <c r="K105" s="258"/>
    </row>
    <row r="106" ht="15" customHeight="1">
      <c r="B106" s="256"/>
      <c r="C106" s="244" t="s">
        <v>52</v>
      </c>
      <c r="D106" s="264"/>
      <c r="E106" s="264"/>
      <c r="F106" s="266" t="s">
        <v>225</v>
      </c>
      <c r="G106" s="275"/>
      <c r="H106" s="244" t="s">
        <v>265</v>
      </c>
      <c r="I106" s="244" t="s">
        <v>227</v>
      </c>
      <c r="J106" s="244">
        <v>20</v>
      </c>
      <c r="K106" s="258"/>
    </row>
    <row r="107" ht="15" customHeight="1">
      <c r="B107" s="256"/>
      <c r="C107" s="244" t="s">
        <v>228</v>
      </c>
      <c r="D107" s="244"/>
      <c r="E107" s="244"/>
      <c r="F107" s="266" t="s">
        <v>225</v>
      </c>
      <c r="G107" s="244"/>
      <c r="H107" s="244" t="s">
        <v>265</v>
      </c>
      <c r="I107" s="244" t="s">
        <v>227</v>
      </c>
      <c r="J107" s="244">
        <v>120</v>
      </c>
      <c r="K107" s="258"/>
    </row>
    <row r="108" ht="15" customHeight="1">
      <c r="B108" s="267"/>
      <c r="C108" s="244" t="s">
        <v>230</v>
      </c>
      <c r="D108" s="244"/>
      <c r="E108" s="244"/>
      <c r="F108" s="266" t="s">
        <v>231</v>
      </c>
      <c r="G108" s="244"/>
      <c r="H108" s="244" t="s">
        <v>265</v>
      </c>
      <c r="I108" s="244" t="s">
        <v>227</v>
      </c>
      <c r="J108" s="244">
        <v>50</v>
      </c>
      <c r="K108" s="258"/>
    </row>
    <row r="109" ht="15" customHeight="1">
      <c r="B109" s="267"/>
      <c r="C109" s="244" t="s">
        <v>233</v>
      </c>
      <c r="D109" s="244"/>
      <c r="E109" s="244"/>
      <c r="F109" s="266" t="s">
        <v>225</v>
      </c>
      <c r="G109" s="244"/>
      <c r="H109" s="244" t="s">
        <v>265</v>
      </c>
      <c r="I109" s="244" t="s">
        <v>235</v>
      </c>
      <c r="J109" s="244"/>
      <c r="K109" s="258"/>
    </row>
    <row r="110" ht="15" customHeight="1">
      <c r="B110" s="267"/>
      <c r="C110" s="244" t="s">
        <v>244</v>
      </c>
      <c r="D110" s="244"/>
      <c r="E110" s="244"/>
      <c r="F110" s="266" t="s">
        <v>231</v>
      </c>
      <c r="G110" s="244"/>
      <c r="H110" s="244" t="s">
        <v>265</v>
      </c>
      <c r="I110" s="244" t="s">
        <v>227</v>
      </c>
      <c r="J110" s="244">
        <v>50</v>
      </c>
      <c r="K110" s="258"/>
    </row>
    <row r="111" ht="15" customHeight="1">
      <c r="B111" s="267"/>
      <c r="C111" s="244" t="s">
        <v>252</v>
      </c>
      <c r="D111" s="244"/>
      <c r="E111" s="244"/>
      <c r="F111" s="266" t="s">
        <v>231</v>
      </c>
      <c r="G111" s="244"/>
      <c r="H111" s="244" t="s">
        <v>265</v>
      </c>
      <c r="I111" s="244" t="s">
        <v>227</v>
      </c>
      <c r="J111" s="244">
        <v>50</v>
      </c>
      <c r="K111" s="258"/>
    </row>
    <row r="112" ht="15" customHeight="1">
      <c r="B112" s="267"/>
      <c r="C112" s="244" t="s">
        <v>250</v>
      </c>
      <c r="D112" s="244"/>
      <c r="E112" s="244"/>
      <c r="F112" s="266" t="s">
        <v>231</v>
      </c>
      <c r="G112" s="244"/>
      <c r="H112" s="244" t="s">
        <v>265</v>
      </c>
      <c r="I112" s="244" t="s">
        <v>227</v>
      </c>
      <c r="J112" s="244">
        <v>50</v>
      </c>
      <c r="K112" s="258"/>
    </row>
    <row r="113" ht="15" customHeight="1">
      <c r="B113" s="267"/>
      <c r="C113" s="244" t="s">
        <v>52</v>
      </c>
      <c r="D113" s="244"/>
      <c r="E113" s="244"/>
      <c r="F113" s="266" t="s">
        <v>225</v>
      </c>
      <c r="G113" s="244"/>
      <c r="H113" s="244" t="s">
        <v>266</v>
      </c>
      <c r="I113" s="244" t="s">
        <v>227</v>
      </c>
      <c r="J113" s="244">
        <v>20</v>
      </c>
      <c r="K113" s="258"/>
    </row>
    <row r="114" ht="15" customHeight="1">
      <c r="B114" s="267"/>
      <c r="C114" s="244" t="s">
        <v>267</v>
      </c>
      <c r="D114" s="244"/>
      <c r="E114" s="244"/>
      <c r="F114" s="266" t="s">
        <v>225</v>
      </c>
      <c r="G114" s="244"/>
      <c r="H114" s="244" t="s">
        <v>268</v>
      </c>
      <c r="I114" s="244" t="s">
        <v>227</v>
      </c>
      <c r="J114" s="244">
        <v>120</v>
      </c>
      <c r="K114" s="258"/>
    </row>
    <row r="115" ht="15" customHeight="1">
      <c r="B115" s="267"/>
      <c r="C115" s="244" t="s">
        <v>37</v>
      </c>
      <c r="D115" s="244"/>
      <c r="E115" s="244"/>
      <c r="F115" s="266" t="s">
        <v>225</v>
      </c>
      <c r="G115" s="244"/>
      <c r="H115" s="244" t="s">
        <v>269</v>
      </c>
      <c r="I115" s="244" t="s">
        <v>260</v>
      </c>
      <c r="J115" s="244"/>
      <c r="K115" s="258"/>
    </row>
    <row r="116" ht="15" customHeight="1">
      <c r="B116" s="267"/>
      <c r="C116" s="244" t="s">
        <v>47</v>
      </c>
      <c r="D116" s="244"/>
      <c r="E116" s="244"/>
      <c r="F116" s="266" t="s">
        <v>225</v>
      </c>
      <c r="G116" s="244"/>
      <c r="H116" s="244" t="s">
        <v>270</v>
      </c>
      <c r="I116" s="244" t="s">
        <v>260</v>
      </c>
      <c r="J116" s="244"/>
      <c r="K116" s="258"/>
    </row>
    <row r="117" ht="15" customHeight="1">
      <c r="B117" s="267"/>
      <c r="C117" s="244" t="s">
        <v>56</v>
      </c>
      <c r="D117" s="244"/>
      <c r="E117" s="244"/>
      <c r="F117" s="266" t="s">
        <v>225</v>
      </c>
      <c r="G117" s="244"/>
      <c r="H117" s="244" t="s">
        <v>271</v>
      </c>
      <c r="I117" s="244" t="s">
        <v>272</v>
      </c>
      <c r="J117" s="244"/>
      <c r="K117" s="258"/>
    </row>
    <row r="118" ht="15" customHeight="1">
      <c r="B118" s="270"/>
      <c r="C118" s="276"/>
      <c r="D118" s="276"/>
      <c r="E118" s="276"/>
      <c r="F118" s="276"/>
      <c r="G118" s="276"/>
      <c r="H118" s="276"/>
      <c r="I118" s="276"/>
      <c r="J118" s="276"/>
      <c r="K118" s="272"/>
    </row>
    <row r="119" ht="18.75" customHeight="1">
      <c r="B119" s="277"/>
      <c r="C119" s="241"/>
      <c r="D119" s="241"/>
      <c r="E119" s="241"/>
      <c r="F119" s="278"/>
      <c r="G119" s="241"/>
      <c r="H119" s="241"/>
      <c r="I119" s="241"/>
      <c r="J119" s="241"/>
      <c r="K119" s="277"/>
    </row>
    <row r="120" ht="18.75" customHeight="1">
      <c r="B120" s="252"/>
      <c r="C120" s="252"/>
      <c r="D120" s="252"/>
      <c r="E120" s="252"/>
      <c r="F120" s="252"/>
      <c r="G120" s="252"/>
      <c r="H120" s="252"/>
      <c r="I120" s="252"/>
      <c r="J120" s="252"/>
      <c r="K120" s="252"/>
    </row>
    <row r="121" ht="7.5" customHeight="1">
      <c r="B121" s="279"/>
      <c r="C121" s="280"/>
      <c r="D121" s="280"/>
      <c r="E121" s="280"/>
      <c r="F121" s="280"/>
      <c r="G121" s="280"/>
      <c r="H121" s="280"/>
      <c r="I121" s="280"/>
      <c r="J121" s="280"/>
      <c r="K121" s="281"/>
    </row>
    <row r="122" ht="45" customHeight="1">
      <c r="B122" s="282"/>
      <c r="C122" s="235" t="s">
        <v>273</v>
      </c>
      <c r="D122" s="235"/>
      <c r="E122" s="235"/>
      <c r="F122" s="235"/>
      <c r="G122" s="235"/>
      <c r="H122" s="235"/>
      <c r="I122" s="235"/>
      <c r="J122" s="235"/>
      <c r="K122" s="283"/>
    </row>
    <row r="123" ht="17.25" customHeight="1">
      <c r="B123" s="284"/>
      <c r="C123" s="259" t="s">
        <v>219</v>
      </c>
      <c r="D123" s="259"/>
      <c r="E123" s="259"/>
      <c r="F123" s="259" t="s">
        <v>220</v>
      </c>
      <c r="G123" s="260"/>
      <c r="H123" s="259" t="s">
        <v>53</v>
      </c>
      <c r="I123" s="259" t="s">
        <v>56</v>
      </c>
      <c r="J123" s="259" t="s">
        <v>221</v>
      </c>
      <c r="K123" s="285"/>
    </row>
    <row r="124" ht="17.25" customHeight="1">
      <c r="B124" s="284"/>
      <c r="C124" s="261" t="s">
        <v>222</v>
      </c>
      <c r="D124" s="261"/>
      <c r="E124" s="261"/>
      <c r="F124" s="262" t="s">
        <v>223</v>
      </c>
      <c r="G124" s="263"/>
      <c r="H124" s="261"/>
      <c r="I124" s="261"/>
      <c r="J124" s="261" t="s">
        <v>224</v>
      </c>
      <c r="K124" s="285"/>
    </row>
    <row r="125" ht="5.25" customHeight="1">
      <c r="B125" s="286"/>
      <c r="C125" s="264"/>
      <c r="D125" s="264"/>
      <c r="E125" s="264"/>
      <c r="F125" s="264"/>
      <c r="G125" s="244"/>
      <c r="H125" s="264"/>
      <c r="I125" s="264"/>
      <c r="J125" s="264"/>
      <c r="K125" s="287"/>
    </row>
    <row r="126" ht="15" customHeight="1">
      <c r="B126" s="286"/>
      <c r="C126" s="244" t="s">
        <v>228</v>
      </c>
      <c r="D126" s="264"/>
      <c r="E126" s="264"/>
      <c r="F126" s="266" t="s">
        <v>225</v>
      </c>
      <c r="G126" s="244"/>
      <c r="H126" s="244" t="s">
        <v>265</v>
      </c>
      <c r="I126" s="244" t="s">
        <v>227</v>
      </c>
      <c r="J126" s="244">
        <v>120</v>
      </c>
      <c r="K126" s="288"/>
    </row>
    <row r="127" ht="15" customHeight="1">
      <c r="B127" s="286"/>
      <c r="C127" s="244" t="s">
        <v>274</v>
      </c>
      <c r="D127" s="244"/>
      <c r="E127" s="244"/>
      <c r="F127" s="266" t="s">
        <v>225</v>
      </c>
      <c r="G127" s="244"/>
      <c r="H127" s="244" t="s">
        <v>275</v>
      </c>
      <c r="I127" s="244" t="s">
        <v>227</v>
      </c>
      <c r="J127" s="244" t="s">
        <v>276</v>
      </c>
      <c r="K127" s="288"/>
    </row>
    <row r="128" ht="15" customHeight="1">
      <c r="B128" s="286"/>
      <c r="C128" s="244" t="s">
        <v>83</v>
      </c>
      <c r="D128" s="244"/>
      <c r="E128" s="244"/>
      <c r="F128" s="266" t="s">
        <v>225</v>
      </c>
      <c r="G128" s="244"/>
      <c r="H128" s="244" t="s">
        <v>277</v>
      </c>
      <c r="I128" s="244" t="s">
        <v>227</v>
      </c>
      <c r="J128" s="244" t="s">
        <v>276</v>
      </c>
      <c r="K128" s="288"/>
    </row>
    <row r="129" ht="15" customHeight="1">
      <c r="B129" s="286"/>
      <c r="C129" s="244" t="s">
        <v>236</v>
      </c>
      <c r="D129" s="244"/>
      <c r="E129" s="244"/>
      <c r="F129" s="266" t="s">
        <v>231</v>
      </c>
      <c r="G129" s="244"/>
      <c r="H129" s="244" t="s">
        <v>237</v>
      </c>
      <c r="I129" s="244" t="s">
        <v>227</v>
      </c>
      <c r="J129" s="244">
        <v>15</v>
      </c>
      <c r="K129" s="288"/>
    </row>
    <row r="130" ht="15" customHeight="1">
      <c r="B130" s="286"/>
      <c r="C130" s="268" t="s">
        <v>238</v>
      </c>
      <c r="D130" s="268"/>
      <c r="E130" s="268"/>
      <c r="F130" s="269" t="s">
        <v>231</v>
      </c>
      <c r="G130" s="268"/>
      <c r="H130" s="268" t="s">
        <v>239</v>
      </c>
      <c r="I130" s="268" t="s">
        <v>227</v>
      </c>
      <c r="J130" s="268">
        <v>15</v>
      </c>
      <c r="K130" s="288"/>
    </row>
    <row r="131" ht="15" customHeight="1">
      <c r="B131" s="286"/>
      <c r="C131" s="268" t="s">
        <v>240</v>
      </c>
      <c r="D131" s="268"/>
      <c r="E131" s="268"/>
      <c r="F131" s="269" t="s">
        <v>231</v>
      </c>
      <c r="G131" s="268"/>
      <c r="H131" s="268" t="s">
        <v>241</v>
      </c>
      <c r="I131" s="268" t="s">
        <v>227</v>
      </c>
      <c r="J131" s="268">
        <v>20</v>
      </c>
      <c r="K131" s="288"/>
    </row>
    <row r="132" ht="15" customHeight="1">
      <c r="B132" s="286"/>
      <c r="C132" s="268" t="s">
        <v>242</v>
      </c>
      <c r="D132" s="268"/>
      <c r="E132" s="268"/>
      <c r="F132" s="269" t="s">
        <v>231</v>
      </c>
      <c r="G132" s="268"/>
      <c r="H132" s="268" t="s">
        <v>243</v>
      </c>
      <c r="I132" s="268" t="s">
        <v>227</v>
      </c>
      <c r="J132" s="268">
        <v>20</v>
      </c>
      <c r="K132" s="288"/>
    </row>
    <row r="133" ht="15" customHeight="1">
      <c r="B133" s="286"/>
      <c r="C133" s="244" t="s">
        <v>230</v>
      </c>
      <c r="D133" s="244"/>
      <c r="E133" s="244"/>
      <c r="F133" s="266" t="s">
        <v>231</v>
      </c>
      <c r="G133" s="244"/>
      <c r="H133" s="244" t="s">
        <v>265</v>
      </c>
      <c r="I133" s="244" t="s">
        <v>227</v>
      </c>
      <c r="J133" s="244">
        <v>50</v>
      </c>
      <c r="K133" s="288"/>
    </row>
    <row r="134" ht="15" customHeight="1">
      <c r="B134" s="286"/>
      <c r="C134" s="244" t="s">
        <v>244</v>
      </c>
      <c r="D134" s="244"/>
      <c r="E134" s="244"/>
      <c r="F134" s="266" t="s">
        <v>231</v>
      </c>
      <c r="G134" s="244"/>
      <c r="H134" s="244" t="s">
        <v>265</v>
      </c>
      <c r="I134" s="244" t="s">
        <v>227</v>
      </c>
      <c r="J134" s="244">
        <v>50</v>
      </c>
      <c r="K134" s="288"/>
    </row>
    <row r="135" ht="15" customHeight="1">
      <c r="B135" s="286"/>
      <c r="C135" s="244" t="s">
        <v>250</v>
      </c>
      <c r="D135" s="244"/>
      <c r="E135" s="244"/>
      <c r="F135" s="266" t="s">
        <v>231</v>
      </c>
      <c r="G135" s="244"/>
      <c r="H135" s="244" t="s">
        <v>265</v>
      </c>
      <c r="I135" s="244" t="s">
        <v>227</v>
      </c>
      <c r="J135" s="244">
        <v>50</v>
      </c>
      <c r="K135" s="288"/>
    </row>
    <row r="136" ht="15" customHeight="1">
      <c r="B136" s="286"/>
      <c r="C136" s="244" t="s">
        <v>252</v>
      </c>
      <c r="D136" s="244"/>
      <c r="E136" s="244"/>
      <c r="F136" s="266" t="s">
        <v>231</v>
      </c>
      <c r="G136" s="244"/>
      <c r="H136" s="244" t="s">
        <v>265</v>
      </c>
      <c r="I136" s="244" t="s">
        <v>227</v>
      </c>
      <c r="J136" s="244">
        <v>50</v>
      </c>
      <c r="K136" s="288"/>
    </row>
    <row r="137" ht="15" customHeight="1">
      <c r="B137" s="286"/>
      <c r="C137" s="244" t="s">
        <v>253</v>
      </c>
      <c r="D137" s="244"/>
      <c r="E137" s="244"/>
      <c r="F137" s="266" t="s">
        <v>231</v>
      </c>
      <c r="G137" s="244"/>
      <c r="H137" s="244" t="s">
        <v>278</v>
      </c>
      <c r="I137" s="244" t="s">
        <v>227</v>
      </c>
      <c r="J137" s="244">
        <v>255</v>
      </c>
      <c r="K137" s="288"/>
    </row>
    <row r="138" ht="15" customHeight="1">
      <c r="B138" s="286"/>
      <c r="C138" s="244" t="s">
        <v>255</v>
      </c>
      <c r="D138" s="244"/>
      <c r="E138" s="244"/>
      <c r="F138" s="266" t="s">
        <v>225</v>
      </c>
      <c r="G138" s="244"/>
      <c r="H138" s="244" t="s">
        <v>279</v>
      </c>
      <c r="I138" s="244" t="s">
        <v>257</v>
      </c>
      <c r="J138" s="244"/>
      <c r="K138" s="288"/>
    </row>
    <row r="139" ht="15" customHeight="1">
      <c r="B139" s="286"/>
      <c r="C139" s="244" t="s">
        <v>258</v>
      </c>
      <c r="D139" s="244"/>
      <c r="E139" s="244"/>
      <c r="F139" s="266" t="s">
        <v>225</v>
      </c>
      <c r="G139" s="244"/>
      <c r="H139" s="244" t="s">
        <v>280</v>
      </c>
      <c r="I139" s="244" t="s">
        <v>260</v>
      </c>
      <c r="J139" s="244"/>
      <c r="K139" s="288"/>
    </row>
    <row r="140" ht="15" customHeight="1">
      <c r="B140" s="286"/>
      <c r="C140" s="244" t="s">
        <v>261</v>
      </c>
      <c r="D140" s="244"/>
      <c r="E140" s="244"/>
      <c r="F140" s="266" t="s">
        <v>225</v>
      </c>
      <c r="G140" s="244"/>
      <c r="H140" s="244" t="s">
        <v>261</v>
      </c>
      <c r="I140" s="244" t="s">
        <v>260</v>
      </c>
      <c r="J140" s="244"/>
      <c r="K140" s="288"/>
    </row>
    <row r="141" ht="15" customHeight="1">
      <c r="B141" s="286"/>
      <c r="C141" s="244" t="s">
        <v>37</v>
      </c>
      <c r="D141" s="244"/>
      <c r="E141" s="244"/>
      <c r="F141" s="266" t="s">
        <v>225</v>
      </c>
      <c r="G141" s="244"/>
      <c r="H141" s="244" t="s">
        <v>281</v>
      </c>
      <c r="I141" s="244" t="s">
        <v>260</v>
      </c>
      <c r="J141" s="244"/>
      <c r="K141" s="288"/>
    </row>
    <row r="142" ht="15" customHeight="1">
      <c r="B142" s="286"/>
      <c r="C142" s="244" t="s">
        <v>282</v>
      </c>
      <c r="D142" s="244"/>
      <c r="E142" s="244"/>
      <c r="F142" s="266" t="s">
        <v>225</v>
      </c>
      <c r="G142" s="244"/>
      <c r="H142" s="244" t="s">
        <v>283</v>
      </c>
      <c r="I142" s="244" t="s">
        <v>260</v>
      </c>
      <c r="J142" s="244"/>
      <c r="K142" s="288"/>
    </row>
    <row r="143" ht="15" customHeight="1">
      <c r="B143" s="289"/>
      <c r="C143" s="290"/>
      <c r="D143" s="290"/>
      <c r="E143" s="290"/>
      <c r="F143" s="290"/>
      <c r="G143" s="290"/>
      <c r="H143" s="290"/>
      <c r="I143" s="290"/>
      <c r="J143" s="290"/>
      <c r="K143" s="291"/>
    </row>
    <row r="144" ht="18.75" customHeight="1">
      <c r="B144" s="241"/>
      <c r="C144" s="241"/>
      <c r="D144" s="241"/>
      <c r="E144" s="241"/>
      <c r="F144" s="278"/>
      <c r="G144" s="241"/>
      <c r="H144" s="241"/>
      <c r="I144" s="241"/>
      <c r="J144" s="241"/>
      <c r="K144" s="241"/>
    </row>
    <row r="145" ht="18.75" customHeight="1">
      <c r="B145" s="252"/>
      <c r="C145" s="252"/>
      <c r="D145" s="252"/>
      <c r="E145" s="252"/>
      <c r="F145" s="252"/>
      <c r="G145" s="252"/>
      <c r="H145" s="252"/>
      <c r="I145" s="252"/>
      <c r="J145" s="252"/>
      <c r="K145" s="252"/>
    </row>
    <row r="146" ht="7.5" customHeight="1">
      <c r="B146" s="253"/>
      <c r="C146" s="254"/>
      <c r="D146" s="254"/>
      <c r="E146" s="254"/>
      <c r="F146" s="254"/>
      <c r="G146" s="254"/>
      <c r="H146" s="254"/>
      <c r="I146" s="254"/>
      <c r="J146" s="254"/>
      <c r="K146" s="255"/>
    </row>
    <row r="147" ht="45" customHeight="1">
      <c r="B147" s="256"/>
      <c r="C147" s="257" t="s">
        <v>284</v>
      </c>
      <c r="D147" s="257"/>
      <c r="E147" s="257"/>
      <c r="F147" s="257"/>
      <c r="G147" s="257"/>
      <c r="H147" s="257"/>
      <c r="I147" s="257"/>
      <c r="J147" s="257"/>
      <c r="K147" s="258"/>
    </row>
    <row r="148" ht="17.25" customHeight="1">
      <c r="B148" s="256"/>
      <c r="C148" s="259" t="s">
        <v>219</v>
      </c>
      <c r="D148" s="259"/>
      <c r="E148" s="259"/>
      <c r="F148" s="259" t="s">
        <v>220</v>
      </c>
      <c r="G148" s="260"/>
      <c r="H148" s="259" t="s">
        <v>53</v>
      </c>
      <c r="I148" s="259" t="s">
        <v>56</v>
      </c>
      <c r="J148" s="259" t="s">
        <v>221</v>
      </c>
      <c r="K148" s="258"/>
    </row>
    <row r="149" ht="17.25" customHeight="1">
      <c r="B149" s="256"/>
      <c r="C149" s="261" t="s">
        <v>222</v>
      </c>
      <c r="D149" s="261"/>
      <c r="E149" s="261"/>
      <c r="F149" s="262" t="s">
        <v>223</v>
      </c>
      <c r="G149" s="263"/>
      <c r="H149" s="261"/>
      <c r="I149" s="261"/>
      <c r="J149" s="261" t="s">
        <v>224</v>
      </c>
      <c r="K149" s="258"/>
    </row>
    <row r="150" ht="5.25" customHeight="1">
      <c r="B150" s="267"/>
      <c r="C150" s="264"/>
      <c r="D150" s="264"/>
      <c r="E150" s="264"/>
      <c r="F150" s="264"/>
      <c r="G150" s="265"/>
      <c r="H150" s="264"/>
      <c r="I150" s="264"/>
      <c r="J150" s="264"/>
      <c r="K150" s="288"/>
    </row>
    <row r="151" ht="15" customHeight="1">
      <c r="B151" s="267"/>
      <c r="C151" s="292" t="s">
        <v>228</v>
      </c>
      <c r="D151" s="244"/>
      <c r="E151" s="244"/>
      <c r="F151" s="293" t="s">
        <v>225</v>
      </c>
      <c r="G151" s="244"/>
      <c r="H151" s="292" t="s">
        <v>265</v>
      </c>
      <c r="I151" s="292" t="s">
        <v>227</v>
      </c>
      <c r="J151" s="292">
        <v>120</v>
      </c>
      <c r="K151" s="288"/>
    </row>
    <row r="152" ht="15" customHeight="1">
      <c r="B152" s="267"/>
      <c r="C152" s="292" t="s">
        <v>274</v>
      </c>
      <c r="D152" s="244"/>
      <c r="E152" s="244"/>
      <c r="F152" s="293" t="s">
        <v>225</v>
      </c>
      <c r="G152" s="244"/>
      <c r="H152" s="292" t="s">
        <v>285</v>
      </c>
      <c r="I152" s="292" t="s">
        <v>227</v>
      </c>
      <c r="J152" s="292" t="s">
        <v>276</v>
      </c>
      <c r="K152" s="288"/>
    </row>
    <row r="153" ht="15" customHeight="1">
      <c r="B153" s="267"/>
      <c r="C153" s="292" t="s">
        <v>83</v>
      </c>
      <c r="D153" s="244"/>
      <c r="E153" s="244"/>
      <c r="F153" s="293" t="s">
        <v>225</v>
      </c>
      <c r="G153" s="244"/>
      <c r="H153" s="292" t="s">
        <v>286</v>
      </c>
      <c r="I153" s="292" t="s">
        <v>227</v>
      </c>
      <c r="J153" s="292" t="s">
        <v>276</v>
      </c>
      <c r="K153" s="288"/>
    </row>
    <row r="154" ht="15" customHeight="1">
      <c r="B154" s="267"/>
      <c r="C154" s="292" t="s">
        <v>230</v>
      </c>
      <c r="D154" s="244"/>
      <c r="E154" s="244"/>
      <c r="F154" s="293" t="s">
        <v>231</v>
      </c>
      <c r="G154" s="244"/>
      <c r="H154" s="292" t="s">
        <v>265</v>
      </c>
      <c r="I154" s="292" t="s">
        <v>227</v>
      </c>
      <c r="J154" s="292">
        <v>50</v>
      </c>
      <c r="K154" s="288"/>
    </row>
    <row r="155" ht="15" customHeight="1">
      <c r="B155" s="267"/>
      <c r="C155" s="292" t="s">
        <v>233</v>
      </c>
      <c r="D155" s="244"/>
      <c r="E155" s="244"/>
      <c r="F155" s="293" t="s">
        <v>225</v>
      </c>
      <c r="G155" s="244"/>
      <c r="H155" s="292" t="s">
        <v>265</v>
      </c>
      <c r="I155" s="292" t="s">
        <v>235</v>
      </c>
      <c r="J155" s="292"/>
      <c r="K155" s="288"/>
    </row>
    <row r="156" ht="15" customHeight="1">
      <c r="B156" s="267"/>
      <c r="C156" s="292" t="s">
        <v>244</v>
      </c>
      <c r="D156" s="244"/>
      <c r="E156" s="244"/>
      <c r="F156" s="293" t="s">
        <v>231</v>
      </c>
      <c r="G156" s="244"/>
      <c r="H156" s="292" t="s">
        <v>265</v>
      </c>
      <c r="I156" s="292" t="s">
        <v>227</v>
      </c>
      <c r="J156" s="292">
        <v>50</v>
      </c>
      <c r="K156" s="288"/>
    </row>
    <row r="157" ht="15" customHeight="1">
      <c r="B157" s="267"/>
      <c r="C157" s="292" t="s">
        <v>252</v>
      </c>
      <c r="D157" s="244"/>
      <c r="E157" s="244"/>
      <c r="F157" s="293" t="s">
        <v>231</v>
      </c>
      <c r="G157" s="244"/>
      <c r="H157" s="292" t="s">
        <v>265</v>
      </c>
      <c r="I157" s="292" t="s">
        <v>227</v>
      </c>
      <c r="J157" s="292">
        <v>50</v>
      </c>
      <c r="K157" s="288"/>
    </row>
    <row r="158" ht="15" customHeight="1">
      <c r="B158" s="267"/>
      <c r="C158" s="292" t="s">
        <v>250</v>
      </c>
      <c r="D158" s="244"/>
      <c r="E158" s="244"/>
      <c r="F158" s="293" t="s">
        <v>231</v>
      </c>
      <c r="G158" s="244"/>
      <c r="H158" s="292" t="s">
        <v>265</v>
      </c>
      <c r="I158" s="292" t="s">
        <v>227</v>
      </c>
      <c r="J158" s="292">
        <v>50</v>
      </c>
      <c r="K158" s="288"/>
    </row>
    <row r="159" ht="15" customHeight="1">
      <c r="B159" s="267"/>
      <c r="C159" s="292" t="s">
        <v>91</v>
      </c>
      <c r="D159" s="244"/>
      <c r="E159" s="244"/>
      <c r="F159" s="293" t="s">
        <v>225</v>
      </c>
      <c r="G159" s="244"/>
      <c r="H159" s="292" t="s">
        <v>287</v>
      </c>
      <c r="I159" s="292" t="s">
        <v>227</v>
      </c>
      <c r="J159" s="292" t="s">
        <v>288</v>
      </c>
      <c r="K159" s="288"/>
    </row>
    <row r="160" ht="15" customHeight="1">
      <c r="B160" s="267"/>
      <c r="C160" s="292" t="s">
        <v>289</v>
      </c>
      <c r="D160" s="244"/>
      <c r="E160" s="244"/>
      <c r="F160" s="293" t="s">
        <v>225</v>
      </c>
      <c r="G160" s="244"/>
      <c r="H160" s="292" t="s">
        <v>290</v>
      </c>
      <c r="I160" s="292" t="s">
        <v>260</v>
      </c>
      <c r="J160" s="292"/>
      <c r="K160" s="288"/>
    </row>
    <row r="161" ht="15" customHeight="1">
      <c r="B161" s="294"/>
      <c r="C161" s="276"/>
      <c r="D161" s="276"/>
      <c r="E161" s="276"/>
      <c r="F161" s="276"/>
      <c r="G161" s="276"/>
      <c r="H161" s="276"/>
      <c r="I161" s="276"/>
      <c r="J161" s="276"/>
      <c r="K161" s="295"/>
    </row>
    <row r="162" ht="18.75" customHeight="1">
      <c r="B162" s="241"/>
      <c r="C162" s="244"/>
      <c r="D162" s="244"/>
      <c r="E162" s="244"/>
      <c r="F162" s="266"/>
      <c r="G162" s="244"/>
      <c r="H162" s="244"/>
      <c r="I162" s="244"/>
      <c r="J162" s="244"/>
      <c r="K162" s="241"/>
    </row>
    <row r="163" ht="18.75" customHeight="1">
      <c r="B163" s="252"/>
      <c r="C163" s="252"/>
      <c r="D163" s="252"/>
      <c r="E163" s="252"/>
      <c r="F163" s="252"/>
      <c r="G163" s="252"/>
      <c r="H163" s="252"/>
      <c r="I163" s="252"/>
      <c r="J163" s="252"/>
      <c r="K163" s="252"/>
    </row>
    <row r="164" ht="7.5" customHeight="1">
      <c r="B164" s="231"/>
      <c r="C164" s="232"/>
      <c r="D164" s="232"/>
      <c r="E164" s="232"/>
      <c r="F164" s="232"/>
      <c r="G164" s="232"/>
      <c r="H164" s="232"/>
      <c r="I164" s="232"/>
      <c r="J164" s="232"/>
      <c r="K164" s="233"/>
    </row>
    <row r="165" ht="45" customHeight="1">
      <c r="B165" s="234"/>
      <c r="C165" s="235" t="s">
        <v>291</v>
      </c>
      <c r="D165" s="235"/>
      <c r="E165" s="235"/>
      <c r="F165" s="235"/>
      <c r="G165" s="235"/>
      <c r="H165" s="235"/>
      <c r="I165" s="235"/>
      <c r="J165" s="235"/>
      <c r="K165" s="236"/>
    </row>
    <row r="166" ht="17.25" customHeight="1">
      <c r="B166" s="234"/>
      <c r="C166" s="259" t="s">
        <v>219</v>
      </c>
      <c r="D166" s="259"/>
      <c r="E166" s="259"/>
      <c r="F166" s="259" t="s">
        <v>220</v>
      </c>
      <c r="G166" s="296"/>
      <c r="H166" s="297" t="s">
        <v>53</v>
      </c>
      <c r="I166" s="297" t="s">
        <v>56</v>
      </c>
      <c r="J166" s="259" t="s">
        <v>221</v>
      </c>
      <c r="K166" s="236"/>
    </row>
    <row r="167" ht="17.25" customHeight="1">
      <c r="B167" s="237"/>
      <c r="C167" s="261" t="s">
        <v>222</v>
      </c>
      <c r="D167" s="261"/>
      <c r="E167" s="261"/>
      <c r="F167" s="262" t="s">
        <v>223</v>
      </c>
      <c r="G167" s="298"/>
      <c r="H167" s="299"/>
      <c r="I167" s="299"/>
      <c r="J167" s="261" t="s">
        <v>224</v>
      </c>
      <c r="K167" s="239"/>
    </row>
    <row r="168" ht="5.25" customHeight="1">
      <c r="B168" s="267"/>
      <c r="C168" s="264"/>
      <c r="D168" s="264"/>
      <c r="E168" s="264"/>
      <c r="F168" s="264"/>
      <c r="G168" s="265"/>
      <c r="H168" s="264"/>
      <c r="I168" s="264"/>
      <c r="J168" s="264"/>
      <c r="K168" s="288"/>
    </row>
    <row r="169" ht="15" customHeight="1">
      <c r="B169" s="267"/>
      <c r="C169" s="244" t="s">
        <v>228</v>
      </c>
      <c r="D169" s="244"/>
      <c r="E169" s="244"/>
      <c r="F169" s="266" t="s">
        <v>225</v>
      </c>
      <c r="G169" s="244"/>
      <c r="H169" s="244" t="s">
        <v>265</v>
      </c>
      <c r="I169" s="244" t="s">
        <v>227</v>
      </c>
      <c r="J169" s="244">
        <v>120</v>
      </c>
      <c r="K169" s="288"/>
    </row>
    <row r="170" ht="15" customHeight="1">
      <c r="B170" s="267"/>
      <c r="C170" s="244" t="s">
        <v>274</v>
      </c>
      <c r="D170" s="244"/>
      <c r="E170" s="244"/>
      <c r="F170" s="266" t="s">
        <v>225</v>
      </c>
      <c r="G170" s="244"/>
      <c r="H170" s="244" t="s">
        <v>275</v>
      </c>
      <c r="I170" s="244" t="s">
        <v>227</v>
      </c>
      <c r="J170" s="244" t="s">
        <v>276</v>
      </c>
      <c r="K170" s="288"/>
    </row>
    <row r="171" ht="15" customHeight="1">
      <c r="B171" s="267"/>
      <c r="C171" s="244" t="s">
        <v>83</v>
      </c>
      <c r="D171" s="244"/>
      <c r="E171" s="244"/>
      <c r="F171" s="266" t="s">
        <v>225</v>
      </c>
      <c r="G171" s="244"/>
      <c r="H171" s="244" t="s">
        <v>292</v>
      </c>
      <c r="I171" s="244" t="s">
        <v>227</v>
      </c>
      <c r="J171" s="244" t="s">
        <v>276</v>
      </c>
      <c r="K171" s="288"/>
    </row>
    <row r="172" ht="15" customHeight="1">
      <c r="B172" s="267"/>
      <c r="C172" s="244" t="s">
        <v>230</v>
      </c>
      <c r="D172" s="244"/>
      <c r="E172" s="244"/>
      <c r="F172" s="266" t="s">
        <v>231</v>
      </c>
      <c r="G172" s="244"/>
      <c r="H172" s="244" t="s">
        <v>292</v>
      </c>
      <c r="I172" s="244" t="s">
        <v>227</v>
      </c>
      <c r="J172" s="244">
        <v>50</v>
      </c>
      <c r="K172" s="288"/>
    </row>
    <row r="173" ht="15" customHeight="1">
      <c r="B173" s="267"/>
      <c r="C173" s="244" t="s">
        <v>233</v>
      </c>
      <c r="D173" s="244"/>
      <c r="E173" s="244"/>
      <c r="F173" s="266" t="s">
        <v>225</v>
      </c>
      <c r="G173" s="244"/>
      <c r="H173" s="244" t="s">
        <v>292</v>
      </c>
      <c r="I173" s="244" t="s">
        <v>235</v>
      </c>
      <c r="J173" s="244"/>
      <c r="K173" s="288"/>
    </row>
    <row r="174" ht="15" customHeight="1">
      <c r="B174" s="267"/>
      <c r="C174" s="244" t="s">
        <v>244</v>
      </c>
      <c r="D174" s="244"/>
      <c r="E174" s="244"/>
      <c r="F174" s="266" t="s">
        <v>231</v>
      </c>
      <c r="G174" s="244"/>
      <c r="H174" s="244" t="s">
        <v>292</v>
      </c>
      <c r="I174" s="244" t="s">
        <v>227</v>
      </c>
      <c r="J174" s="244">
        <v>50</v>
      </c>
      <c r="K174" s="288"/>
    </row>
    <row r="175" ht="15" customHeight="1">
      <c r="B175" s="267"/>
      <c r="C175" s="244" t="s">
        <v>252</v>
      </c>
      <c r="D175" s="244"/>
      <c r="E175" s="244"/>
      <c r="F175" s="266" t="s">
        <v>231</v>
      </c>
      <c r="G175" s="244"/>
      <c r="H175" s="244" t="s">
        <v>292</v>
      </c>
      <c r="I175" s="244" t="s">
        <v>227</v>
      </c>
      <c r="J175" s="244">
        <v>50</v>
      </c>
      <c r="K175" s="288"/>
    </row>
    <row r="176" ht="15" customHeight="1">
      <c r="B176" s="267"/>
      <c r="C176" s="244" t="s">
        <v>250</v>
      </c>
      <c r="D176" s="244"/>
      <c r="E176" s="244"/>
      <c r="F176" s="266" t="s">
        <v>231</v>
      </c>
      <c r="G176" s="244"/>
      <c r="H176" s="244" t="s">
        <v>292</v>
      </c>
      <c r="I176" s="244" t="s">
        <v>227</v>
      </c>
      <c r="J176" s="244">
        <v>50</v>
      </c>
      <c r="K176" s="288"/>
    </row>
    <row r="177" ht="15" customHeight="1">
      <c r="B177" s="267"/>
      <c r="C177" s="244" t="s">
        <v>100</v>
      </c>
      <c r="D177" s="244"/>
      <c r="E177" s="244"/>
      <c r="F177" s="266" t="s">
        <v>225</v>
      </c>
      <c r="G177" s="244"/>
      <c r="H177" s="244" t="s">
        <v>293</v>
      </c>
      <c r="I177" s="244" t="s">
        <v>294</v>
      </c>
      <c r="J177" s="244"/>
      <c r="K177" s="288"/>
    </row>
    <row r="178" ht="15" customHeight="1">
      <c r="B178" s="267"/>
      <c r="C178" s="244" t="s">
        <v>56</v>
      </c>
      <c r="D178" s="244"/>
      <c r="E178" s="244"/>
      <c r="F178" s="266" t="s">
        <v>225</v>
      </c>
      <c r="G178" s="244"/>
      <c r="H178" s="244" t="s">
        <v>295</v>
      </c>
      <c r="I178" s="244" t="s">
        <v>296</v>
      </c>
      <c r="J178" s="244">
        <v>1</v>
      </c>
      <c r="K178" s="288"/>
    </row>
    <row r="179" ht="15" customHeight="1">
      <c r="B179" s="267"/>
      <c r="C179" s="244" t="s">
        <v>52</v>
      </c>
      <c r="D179" s="244"/>
      <c r="E179" s="244"/>
      <c r="F179" s="266" t="s">
        <v>225</v>
      </c>
      <c r="G179" s="244"/>
      <c r="H179" s="244" t="s">
        <v>297</v>
      </c>
      <c r="I179" s="244" t="s">
        <v>227</v>
      </c>
      <c r="J179" s="244">
        <v>20</v>
      </c>
      <c r="K179" s="288"/>
    </row>
    <row r="180" ht="15" customHeight="1">
      <c r="B180" s="267"/>
      <c r="C180" s="244" t="s">
        <v>53</v>
      </c>
      <c r="D180" s="244"/>
      <c r="E180" s="244"/>
      <c r="F180" s="266" t="s">
        <v>225</v>
      </c>
      <c r="G180" s="244"/>
      <c r="H180" s="244" t="s">
        <v>298</v>
      </c>
      <c r="I180" s="244" t="s">
        <v>227</v>
      </c>
      <c r="J180" s="244">
        <v>255</v>
      </c>
      <c r="K180" s="288"/>
    </row>
    <row r="181" ht="15" customHeight="1">
      <c r="B181" s="267"/>
      <c r="C181" s="244" t="s">
        <v>101</v>
      </c>
      <c r="D181" s="244"/>
      <c r="E181" s="244"/>
      <c r="F181" s="266" t="s">
        <v>225</v>
      </c>
      <c r="G181" s="244"/>
      <c r="H181" s="244" t="s">
        <v>189</v>
      </c>
      <c r="I181" s="244" t="s">
        <v>227</v>
      </c>
      <c r="J181" s="244">
        <v>10</v>
      </c>
      <c r="K181" s="288"/>
    </row>
    <row r="182" ht="15" customHeight="1">
      <c r="B182" s="267"/>
      <c r="C182" s="244" t="s">
        <v>102</v>
      </c>
      <c r="D182" s="244"/>
      <c r="E182" s="244"/>
      <c r="F182" s="266" t="s">
        <v>225</v>
      </c>
      <c r="G182" s="244"/>
      <c r="H182" s="244" t="s">
        <v>299</v>
      </c>
      <c r="I182" s="244" t="s">
        <v>260</v>
      </c>
      <c r="J182" s="244"/>
      <c r="K182" s="288"/>
    </row>
    <row r="183" ht="15" customHeight="1">
      <c r="B183" s="267"/>
      <c r="C183" s="244" t="s">
        <v>300</v>
      </c>
      <c r="D183" s="244"/>
      <c r="E183" s="244"/>
      <c r="F183" s="266" t="s">
        <v>225</v>
      </c>
      <c r="G183" s="244"/>
      <c r="H183" s="244" t="s">
        <v>301</v>
      </c>
      <c r="I183" s="244" t="s">
        <v>260</v>
      </c>
      <c r="J183" s="244"/>
      <c r="K183" s="288"/>
    </row>
    <row r="184" ht="15" customHeight="1">
      <c r="B184" s="267"/>
      <c r="C184" s="244" t="s">
        <v>289</v>
      </c>
      <c r="D184" s="244"/>
      <c r="E184" s="244"/>
      <c r="F184" s="266" t="s">
        <v>225</v>
      </c>
      <c r="G184" s="244"/>
      <c r="H184" s="244" t="s">
        <v>302</v>
      </c>
      <c r="I184" s="244" t="s">
        <v>260</v>
      </c>
      <c r="J184" s="244"/>
      <c r="K184" s="288"/>
    </row>
    <row r="185" ht="15" customHeight="1">
      <c r="B185" s="267"/>
      <c r="C185" s="244" t="s">
        <v>104</v>
      </c>
      <c r="D185" s="244"/>
      <c r="E185" s="244"/>
      <c r="F185" s="266" t="s">
        <v>231</v>
      </c>
      <c r="G185" s="244"/>
      <c r="H185" s="244" t="s">
        <v>303</v>
      </c>
      <c r="I185" s="244" t="s">
        <v>227</v>
      </c>
      <c r="J185" s="244">
        <v>50</v>
      </c>
      <c r="K185" s="288"/>
    </row>
    <row r="186" ht="15" customHeight="1">
      <c r="B186" s="267"/>
      <c r="C186" s="244" t="s">
        <v>304</v>
      </c>
      <c r="D186" s="244"/>
      <c r="E186" s="244"/>
      <c r="F186" s="266" t="s">
        <v>231</v>
      </c>
      <c r="G186" s="244"/>
      <c r="H186" s="244" t="s">
        <v>305</v>
      </c>
      <c r="I186" s="244" t="s">
        <v>306</v>
      </c>
      <c r="J186" s="244"/>
      <c r="K186" s="288"/>
    </row>
    <row r="187" ht="15" customHeight="1">
      <c r="B187" s="267"/>
      <c r="C187" s="244" t="s">
        <v>307</v>
      </c>
      <c r="D187" s="244"/>
      <c r="E187" s="244"/>
      <c r="F187" s="266" t="s">
        <v>231</v>
      </c>
      <c r="G187" s="244"/>
      <c r="H187" s="244" t="s">
        <v>308</v>
      </c>
      <c r="I187" s="244" t="s">
        <v>306</v>
      </c>
      <c r="J187" s="244"/>
      <c r="K187" s="288"/>
    </row>
    <row r="188" ht="15" customHeight="1">
      <c r="B188" s="267"/>
      <c r="C188" s="244" t="s">
        <v>309</v>
      </c>
      <c r="D188" s="244"/>
      <c r="E188" s="244"/>
      <c r="F188" s="266" t="s">
        <v>231</v>
      </c>
      <c r="G188" s="244"/>
      <c r="H188" s="244" t="s">
        <v>310</v>
      </c>
      <c r="I188" s="244" t="s">
        <v>306</v>
      </c>
      <c r="J188" s="244"/>
      <c r="K188" s="288"/>
    </row>
    <row r="189" ht="15" customHeight="1">
      <c r="B189" s="267"/>
      <c r="C189" s="300" t="s">
        <v>311</v>
      </c>
      <c r="D189" s="244"/>
      <c r="E189" s="244"/>
      <c r="F189" s="266" t="s">
        <v>231</v>
      </c>
      <c r="G189" s="244"/>
      <c r="H189" s="244" t="s">
        <v>312</v>
      </c>
      <c r="I189" s="244" t="s">
        <v>313</v>
      </c>
      <c r="J189" s="301" t="s">
        <v>314</v>
      </c>
      <c r="K189" s="288"/>
    </row>
    <row r="190" ht="15" customHeight="1">
      <c r="B190" s="267"/>
      <c r="C190" s="251" t="s">
        <v>41</v>
      </c>
      <c r="D190" s="244"/>
      <c r="E190" s="244"/>
      <c r="F190" s="266" t="s">
        <v>225</v>
      </c>
      <c r="G190" s="244"/>
      <c r="H190" s="241" t="s">
        <v>315</v>
      </c>
      <c r="I190" s="244" t="s">
        <v>316</v>
      </c>
      <c r="J190" s="244"/>
      <c r="K190" s="288"/>
    </row>
    <row r="191" ht="15" customHeight="1">
      <c r="B191" s="267"/>
      <c r="C191" s="251" t="s">
        <v>317</v>
      </c>
      <c r="D191" s="244"/>
      <c r="E191" s="244"/>
      <c r="F191" s="266" t="s">
        <v>225</v>
      </c>
      <c r="G191" s="244"/>
      <c r="H191" s="244" t="s">
        <v>318</v>
      </c>
      <c r="I191" s="244" t="s">
        <v>260</v>
      </c>
      <c r="J191" s="244"/>
      <c r="K191" s="288"/>
    </row>
    <row r="192" ht="15" customHeight="1">
      <c r="B192" s="267"/>
      <c r="C192" s="251" t="s">
        <v>319</v>
      </c>
      <c r="D192" s="244"/>
      <c r="E192" s="244"/>
      <c r="F192" s="266" t="s">
        <v>225</v>
      </c>
      <c r="G192" s="244"/>
      <c r="H192" s="244" t="s">
        <v>320</v>
      </c>
      <c r="I192" s="244" t="s">
        <v>260</v>
      </c>
      <c r="J192" s="244"/>
      <c r="K192" s="288"/>
    </row>
    <row r="193" ht="15" customHeight="1">
      <c r="B193" s="267"/>
      <c r="C193" s="251" t="s">
        <v>321</v>
      </c>
      <c r="D193" s="244"/>
      <c r="E193" s="244"/>
      <c r="F193" s="266" t="s">
        <v>231</v>
      </c>
      <c r="G193" s="244"/>
      <c r="H193" s="244" t="s">
        <v>322</v>
      </c>
      <c r="I193" s="244" t="s">
        <v>260</v>
      </c>
      <c r="J193" s="244"/>
      <c r="K193" s="288"/>
    </row>
    <row r="194" ht="15" customHeight="1">
      <c r="B194" s="294"/>
      <c r="C194" s="302"/>
      <c r="D194" s="276"/>
      <c r="E194" s="276"/>
      <c r="F194" s="276"/>
      <c r="G194" s="276"/>
      <c r="H194" s="276"/>
      <c r="I194" s="276"/>
      <c r="J194" s="276"/>
      <c r="K194" s="295"/>
    </row>
    <row r="195" ht="18.75" customHeight="1">
      <c r="B195" s="241"/>
      <c r="C195" s="244"/>
      <c r="D195" s="244"/>
      <c r="E195" s="244"/>
      <c r="F195" s="266"/>
      <c r="G195" s="244"/>
      <c r="H195" s="244"/>
      <c r="I195" s="244"/>
      <c r="J195" s="244"/>
      <c r="K195" s="241"/>
    </row>
    <row r="196" ht="18.75" customHeight="1">
      <c r="B196" s="241"/>
      <c r="C196" s="244"/>
      <c r="D196" s="244"/>
      <c r="E196" s="244"/>
      <c r="F196" s="266"/>
      <c r="G196" s="244"/>
      <c r="H196" s="244"/>
      <c r="I196" s="244"/>
      <c r="J196" s="244"/>
      <c r="K196" s="241"/>
    </row>
    <row r="197" ht="18.75" customHeight="1">
      <c r="B197" s="252"/>
      <c r="C197" s="252"/>
      <c r="D197" s="252"/>
      <c r="E197" s="252"/>
      <c r="F197" s="252"/>
      <c r="G197" s="252"/>
      <c r="H197" s="252"/>
      <c r="I197" s="252"/>
      <c r="J197" s="252"/>
      <c r="K197" s="252"/>
    </row>
    <row r="198" ht="13.5">
      <c r="B198" s="231"/>
      <c r="C198" s="232"/>
      <c r="D198" s="232"/>
      <c r="E198" s="232"/>
      <c r="F198" s="232"/>
      <c r="G198" s="232"/>
      <c r="H198" s="232"/>
      <c r="I198" s="232"/>
      <c r="J198" s="232"/>
      <c r="K198" s="233"/>
    </row>
    <row r="199" ht="21">
      <c r="B199" s="234"/>
      <c r="C199" s="235" t="s">
        <v>323</v>
      </c>
      <c r="D199" s="235"/>
      <c r="E199" s="235"/>
      <c r="F199" s="235"/>
      <c r="G199" s="235"/>
      <c r="H199" s="235"/>
      <c r="I199" s="235"/>
      <c r="J199" s="235"/>
      <c r="K199" s="236"/>
    </row>
    <row r="200" ht="25.5" customHeight="1">
      <c r="B200" s="234"/>
      <c r="C200" s="303" t="s">
        <v>324</v>
      </c>
      <c r="D200" s="303"/>
      <c r="E200" s="303"/>
      <c r="F200" s="303" t="s">
        <v>325</v>
      </c>
      <c r="G200" s="304"/>
      <c r="H200" s="303" t="s">
        <v>326</v>
      </c>
      <c r="I200" s="303"/>
      <c r="J200" s="303"/>
      <c r="K200" s="236"/>
    </row>
    <row r="201" ht="5.25" customHeight="1">
      <c r="B201" s="267"/>
      <c r="C201" s="264"/>
      <c r="D201" s="264"/>
      <c r="E201" s="264"/>
      <c r="F201" s="264"/>
      <c r="G201" s="244"/>
      <c r="H201" s="264"/>
      <c r="I201" s="264"/>
      <c r="J201" s="264"/>
      <c r="K201" s="288"/>
    </row>
    <row r="202" ht="15" customHeight="1">
      <c r="B202" s="267"/>
      <c r="C202" s="244" t="s">
        <v>316</v>
      </c>
      <c r="D202" s="244"/>
      <c r="E202" s="244"/>
      <c r="F202" s="266" t="s">
        <v>42</v>
      </c>
      <c r="G202" s="244"/>
      <c r="H202" s="244" t="s">
        <v>327</v>
      </c>
      <c r="I202" s="244"/>
      <c r="J202" s="244"/>
      <c r="K202" s="288"/>
    </row>
    <row r="203" ht="15" customHeight="1">
      <c r="B203" s="267"/>
      <c r="C203" s="273"/>
      <c r="D203" s="244"/>
      <c r="E203" s="244"/>
      <c r="F203" s="266" t="s">
        <v>43</v>
      </c>
      <c r="G203" s="244"/>
      <c r="H203" s="244" t="s">
        <v>328</v>
      </c>
      <c r="I203" s="244"/>
      <c r="J203" s="244"/>
      <c r="K203" s="288"/>
    </row>
    <row r="204" ht="15" customHeight="1">
      <c r="B204" s="267"/>
      <c r="C204" s="273"/>
      <c r="D204" s="244"/>
      <c r="E204" s="244"/>
      <c r="F204" s="266" t="s">
        <v>46</v>
      </c>
      <c r="G204" s="244"/>
      <c r="H204" s="244" t="s">
        <v>329</v>
      </c>
      <c r="I204" s="244"/>
      <c r="J204" s="244"/>
      <c r="K204" s="288"/>
    </row>
    <row r="205" ht="15" customHeight="1">
      <c r="B205" s="267"/>
      <c r="C205" s="244"/>
      <c r="D205" s="244"/>
      <c r="E205" s="244"/>
      <c r="F205" s="266" t="s">
        <v>44</v>
      </c>
      <c r="G205" s="244"/>
      <c r="H205" s="244" t="s">
        <v>330</v>
      </c>
      <c r="I205" s="244"/>
      <c r="J205" s="244"/>
      <c r="K205" s="288"/>
    </row>
    <row r="206" ht="15" customHeight="1">
      <c r="B206" s="267"/>
      <c r="C206" s="244"/>
      <c r="D206" s="244"/>
      <c r="E206" s="244"/>
      <c r="F206" s="266" t="s">
        <v>45</v>
      </c>
      <c r="G206" s="244"/>
      <c r="H206" s="244" t="s">
        <v>331</v>
      </c>
      <c r="I206" s="244"/>
      <c r="J206" s="244"/>
      <c r="K206" s="288"/>
    </row>
    <row r="207" ht="15" customHeight="1">
      <c r="B207" s="267"/>
      <c r="C207" s="244"/>
      <c r="D207" s="244"/>
      <c r="E207" s="244"/>
      <c r="F207" s="266"/>
      <c r="G207" s="244"/>
      <c r="H207" s="244"/>
      <c r="I207" s="244"/>
      <c r="J207" s="244"/>
      <c r="K207" s="288"/>
    </row>
    <row r="208" ht="15" customHeight="1">
      <c r="B208" s="267"/>
      <c r="C208" s="244" t="s">
        <v>272</v>
      </c>
      <c r="D208" s="244"/>
      <c r="E208" s="244"/>
      <c r="F208" s="266" t="s">
        <v>77</v>
      </c>
      <c r="G208" s="244"/>
      <c r="H208" s="244" t="s">
        <v>332</v>
      </c>
      <c r="I208" s="244"/>
      <c r="J208" s="244"/>
      <c r="K208" s="288"/>
    </row>
    <row r="209" ht="15" customHeight="1">
      <c r="B209" s="267"/>
      <c r="C209" s="273"/>
      <c r="D209" s="244"/>
      <c r="E209" s="244"/>
      <c r="F209" s="266" t="s">
        <v>170</v>
      </c>
      <c r="G209" s="244"/>
      <c r="H209" s="244" t="s">
        <v>171</v>
      </c>
      <c r="I209" s="244"/>
      <c r="J209" s="244"/>
      <c r="K209" s="288"/>
    </row>
    <row r="210" ht="15" customHeight="1">
      <c r="B210" s="267"/>
      <c r="C210" s="244"/>
      <c r="D210" s="244"/>
      <c r="E210" s="244"/>
      <c r="F210" s="266" t="s">
        <v>168</v>
      </c>
      <c r="G210" s="244"/>
      <c r="H210" s="244" t="s">
        <v>333</v>
      </c>
      <c r="I210" s="244"/>
      <c r="J210" s="244"/>
      <c r="K210" s="288"/>
    </row>
    <row r="211" ht="15" customHeight="1">
      <c r="B211" s="305"/>
      <c r="C211" s="273"/>
      <c r="D211" s="273"/>
      <c r="E211" s="273"/>
      <c r="F211" s="266" t="s">
        <v>75</v>
      </c>
      <c r="G211" s="251"/>
      <c r="H211" s="292" t="s">
        <v>76</v>
      </c>
      <c r="I211" s="292"/>
      <c r="J211" s="292"/>
      <c r="K211" s="306"/>
    </row>
    <row r="212" ht="15" customHeight="1">
      <c r="B212" s="305"/>
      <c r="C212" s="273"/>
      <c r="D212" s="273"/>
      <c r="E212" s="273"/>
      <c r="F212" s="266" t="s">
        <v>172</v>
      </c>
      <c r="G212" s="251"/>
      <c r="H212" s="292" t="s">
        <v>334</v>
      </c>
      <c r="I212" s="292"/>
      <c r="J212" s="292"/>
      <c r="K212" s="306"/>
    </row>
    <row r="213" ht="15" customHeight="1">
      <c r="B213" s="305"/>
      <c r="C213" s="273"/>
      <c r="D213" s="273"/>
      <c r="E213" s="273"/>
      <c r="F213" s="307"/>
      <c r="G213" s="251"/>
      <c r="H213" s="308"/>
      <c r="I213" s="308"/>
      <c r="J213" s="308"/>
      <c r="K213" s="306"/>
    </row>
    <row r="214" ht="15" customHeight="1">
      <c r="B214" s="305"/>
      <c r="C214" s="244" t="s">
        <v>296</v>
      </c>
      <c r="D214" s="273"/>
      <c r="E214" s="273"/>
      <c r="F214" s="266">
        <v>1</v>
      </c>
      <c r="G214" s="251"/>
      <c r="H214" s="292" t="s">
        <v>335</v>
      </c>
      <c r="I214" s="292"/>
      <c r="J214" s="292"/>
      <c r="K214" s="306"/>
    </row>
    <row r="215" ht="15" customHeight="1">
      <c r="B215" s="305"/>
      <c r="C215" s="273"/>
      <c r="D215" s="273"/>
      <c r="E215" s="273"/>
      <c r="F215" s="266">
        <v>2</v>
      </c>
      <c r="G215" s="251"/>
      <c r="H215" s="292" t="s">
        <v>336</v>
      </c>
      <c r="I215" s="292"/>
      <c r="J215" s="292"/>
      <c r="K215" s="306"/>
    </row>
    <row r="216" ht="15" customHeight="1">
      <c r="B216" s="305"/>
      <c r="C216" s="273"/>
      <c r="D216" s="273"/>
      <c r="E216" s="273"/>
      <c r="F216" s="266">
        <v>3</v>
      </c>
      <c r="G216" s="251"/>
      <c r="H216" s="292" t="s">
        <v>337</v>
      </c>
      <c r="I216" s="292"/>
      <c r="J216" s="292"/>
      <c r="K216" s="306"/>
    </row>
    <row r="217" ht="15" customHeight="1">
      <c r="B217" s="305"/>
      <c r="C217" s="273"/>
      <c r="D217" s="273"/>
      <c r="E217" s="273"/>
      <c r="F217" s="266">
        <v>4</v>
      </c>
      <c r="G217" s="251"/>
      <c r="H217" s="292" t="s">
        <v>338</v>
      </c>
      <c r="I217" s="292"/>
      <c r="J217" s="292"/>
      <c r="K217" s="306"/>
    </row>
    <row r="218" ht="12.75" customHeight="1">
      <c r="B218" s="309"/>
      <c r="C218" s="310"/>
      <c r="D218" s="310"/>
      <c r="E218" s="310"/>
      <c r="F218" s="310"/>
      <c r="G218" s="310"/>
      <c r="H218" s="310"/>
      <c r="I218" s="310"/>
      <c r="J218" s="310"/>
      <c r="K218" s="311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Darja Kolkova</dc:creator>
  <cp:lastModifiedBy>Darja Kolkova</cp:lastModifiedBy>
  <dcterms:created xsi:type="dcterms:W3CDTF">2019-06-27T08:11:30Z</dcterms:created>
  <dcterms:modified xsi:type="dcterms:W3CDTF">2019-06-27T08:11:32Z</dcterms:modified>
</cp:coreProperties>
</file>